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S\Desktop\"/>
    </mc:Choice>
  </mc:AlternateContent>
  <bookViews>
    <workbookView xWindow="0" yWindow="0" windowWidth="15360" windowHeight="7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19" i="1"/>
  <c r="E24" i="1" l="1"/>
  <c r="E23" i="1"/>
  <c r="E17" i="1"/>
  <c r="E18" i="1"/>
  <c r="E20" i="1" l="1"/>
  <c r="E10" i="1" s="1"/>
  <c r="E21" i="1"/>
  <c r="E22" i="1"/>
  <c r="C22" i="1" s="1"/>
  <c r="C21" i="1"/>
  <c r="E9" i="1" s="1"/>
</calcChain>
</file>

<file path=xl/comments1.xml><?xml version="1.0" encoding="utf-8"?>
<comments xmlns="http://schemas.openxmlformats.org/spreadsheetml/2006/main">
  <authors>
    <author>N.S</author>
  </authors>
  <commentList>
    <comment ref="D8" authorId="0" shapeId="0">
      <text>
        <r>
          <rPr>
            <sz val="9"/>
            <color indexed="81"/>
            <rFont val="B Lotus"/>
            <charset val="178"/>
          </rPr>
          <t>متن پیوست شده را ملاحظه بفرمایید</t>
        </r>
      </text>
    </comment>
  </commentList>
</comments>
</file>

<file path=xl/sharedStrings.xml><?xml version="1.0" encoding="utf-8"?>
<sst xmlns="http://schemas.openxmlformats.org/spreadsheetml/2006/main" count="21" uniqueCount="18">
  <si>
    <t>ضخامت دیوار</t>
  </si>
  <si>
    <t>L'</t>
  </si>
  <si>
    <t>A'</t>
  </si>
  <si>
    <t>A'/A</t>
  </si>
  <si>
    <t>A</t>
  </si>
  <si>
    <t>I major</t>
  </si>
  <si>
    <t>I minor</t>
  </si>
  <si>
    <t>I wall major</t>
  </si>
  <si>
    <t>I wall minor</t>
  </si>
  <si>
    <t>cm</t>
  </si>
  <si>
    <t>وضعیت ترک خوردگی</t>
  </si>
  <si>
    <t>ترک خورده</t>
  </si>
  <si>
    <t>ترک نخورده</t>
  </si>
  <si>
    <t>طول دیوار مدلسازی شده در نرم افزار</t>
  </si>
  <si>
    <t>بدون لحاظ ترک خوردگی</t>
  </si>
  <si>
    <t>ورودی</t>
  </si>
  <si>
    <t>خروجی</t>
  </si>
  <si>
    <t>طول و عرض مقطع ستون 2 انتهای دیوار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</si>
</sst>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</font>
    <font>
      <sz val="11"/>
      <color theme="1"/>
      <name val="B Titr"/>
      <charset val="178"/>
    </font>
    <font>
      <sz val="11"/>
      <color theme="1"/>
      <name val="B Lotus"/>
      <charset val="178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0" tint="-0.14999847407452621"/>
      <name val="Times New Roman"/>
      <family val="2"/>
    </font>
    <font>
      <sz val="11"/>
      <color theme="0" tint="-0.249977111117893"/>
      <name val="Times New Roman"/>
      <family val="2"/>
    </font>
    <font>
      <sz val="9"/>
      <color indexed="81"/>
      <name val="B Lotus"/>
      <charset val="178"/>
    </font>
    <font>
      <i/>
      <sz val="11"/>
      <color theme="0" tint="-0.34998626667073579"/>
      <name val="Times New Roman"/>
      <family val="1"/>
    </font>
    <font>
      <sz val="11"/>
      <color theme="0"/>
      <name val="B Lotus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 vertical="center" textRotation="86"/>
    </xf>
    <xf numFmtId="0" fontId="9" fillId="2" borderId="1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6" fillId="0" borderId="0" xfId="0" applyFont="1" applyAlignment="1" applyProtection="1">
      <alignment horizontal="center" vertical="center"/>
    </xf>
    <xf numFmtId="2" fontId="6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10258</xdr:colOff>
      <xdr:row>3</xdr:row>
      <xdr:rowOff>37366</xdr:rowOff>
    </xdr:from>
    <xdr:to>
      <xdr:col>12</xdr:col>
      <xdr:colOff>86953</xdr:colOff>
      <xdr:row>5</xdr:row>
      <xdr:rowOff>159726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2873" y="608866"/>
          <a:ext cx="3725503" cy="583956"/>
        </a:xfrm>
        <a:prstGeom prst="rect">
          <a:avLst/>
        </a:prstGeom>
      </xdr:spPr>
    </xdr:pic>
    <xdr:clientData/>
  </xdr:twoCellAnchor>
  <xdr:twoCellAnchor>
    <xdr:from>
      <xdr:col>3</xdr:col>
      <xdr:colOff>1104900</xdr:colOff>
      <xdr:row>7</xdr:row>
      <xdr:rowOff>238124</xdr:rowOff>
    </xdr:from>
    <xdr:to>
      <xdr:col>3</xdr:col>
      <xdr:colOff>1638300</xdr:colOff>
      <xdr:row>8</xdr:row>
      <xdr:rowOff>171449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743074"/>
          <a:ext cx="533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1095375</xdr:colOff>
      <xdr:row>8</xdr:row>
      <xdr:rowOff>171450</xdr:rowOff>
    </xdr:from>
    <xdr:to>
      <xdr:col>3</xdr:col>
      <xdr:colOff>1628775</xdr:colOff>
      <xdr:row>9</xdr:row>
      <xdr:rowOff>171450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866900"/>
          <a:ext cx="533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270025</xdr:colOff>
      <xdr:row>0</xdr:row>
      <xdr:rowOff>29308</xdr:rowOff>
    </xdr:from>
    <xdr:to>
      <xdr:col>11</xdr:col>
      <xdr:colOff>153662</xdr:colOff>
      <xdr:row>1</xdr:row>
      <xdr:rowOff>146539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21967" y="29308"/>
          <a:ext cx="4748714" cy="307731"/>
        </a:xfrm>
        <a:prstGeom prst="rect">
          <a:avLst/>
        </a:prstGeom>
      </xdr:spPr>
    </xdr:pic>
    <xdr:clientData/>
  </xdr:twoCellAnchor>
  <xdr:twoCellAnchor editAs="oneCell">
    <xdr:from>
      <xdr:col>6</xdr:col>
      <xdr:colOff>553361</xdr:colOff>
      <xdr:row>5</xdr:row>
      <xdr:rowOff>51289</xdr:rowOff>
    </xdr:from>
    <xdr:to>
      <xdr:col>11</xdr:col>
      <xdr:colOff>150203</xdr:colOff>
      <xdr:row>12</xdr:row>
      <xdr:rowOff>20517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5976" y="1062404"/>
          <a:ext cx="2637515" cy="1573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1135672</xdr:colOff>
      <xdr:row>1</xdr:row>
      <xdr:rowOff>155580</xdr:rowOff>
    </xdr:from>
    <xdr:to>
      <xdr:col>4</xdr:col>
      <xdr:colOff>1007921</xdr:colOff>
      <xdr:row>3</xdr:row>
      <xdr:rowOff>160395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60076" y="346080"/>
          <a:ext cx="1616056" cy="385815"/>
        </a:xfrm>
        <a:prstGeom prst="rect">
          <a:avLst/>
        </a:prstGeom>
      </xdr:spPr>
    </xdr:pic>
    <xdr:clientData/>
  </xdr:twoCellAnchor>
  <xdr:twoCellAnchor editAs="oneCell">
    <xdr:from>
      <xdr:col>4</xdr:col>
      <xdr:colOff>1142999</xdr:colOff>
      <xdr:row>12</xdr:row>
      <xdr:rowOff>27701</xdr:rowOff>
    </xdr:from>
    <xdr:to>
      <xdr:col>12</xdr:col>
      <xdr:colOff>461595</xdr:colOff>
      <xdr:row>14</xdr:row>
      <xdr:rowOff>153770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94941" y="2665393"/>
          <a:ext cx="4791808" cy="50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Q24"/>
  <sheetViews>
    <sheetView showGridLines="0" tabSelected="1" topLeftCell="C1" zoomScale="130" zoomScaleNormal="130" workbookViewId="0">
      <selection activeCell="E5" sqref="E5:E8"/>
    </sheetView>
  </sheetViews>
  <sheetFormatPr defaultRowHeight="15" x14ac:dyDescent="0.25"/>
  <cols>
    <col min="1" max="2" width="0" style="1" hidden="1" customWidth="1"/>
    <col min="3" max="3" width="9.140625" style="1"/>
    <col min="4" max="4" width="26.140625" style="1" bestFit="1" customWidth="1"/>
    <col min="5" max="5" width="18.28515625" style="1" bestFit="1" customWidth="1"/>
    <col min="6" max="15" width="9.140625" style="1"/>
    <col min="16" max="16" width="18.7109375" style="1" bestFit="1" customWidth="1"/>
    <col min="17" max="16384" width="9.140625" style="1"/>
  </cols>
  <sheetData>
    <row r="4" spans="3:17" ht="15.75" thickBot="1" x14ac:dyDescent="0.3">
      <c r="P4" s="2" t="s">
        <v>14</v>
      </c>
      <c r="Q4" s="2">
        <v>1</v>
      </c>
    </row>
    <row r="5" spans="3:17" ht="21" thickTop="1" thickBot="1" x14ac:dyDescent="0.3">
      <c r="C5" s="3" t="s">
        <v>15</v>
      </c>
      <c r="D5" s="4" t="s">
        <v>13</v>
      </c>
      <c r="E5" s="13">
        <v>550</v>
      </c>
      <c r="F5" s="5" t="s">
        <v>9</v>
      </c>
      <c r="P5" s="2" t="s">
        <v>11</v>
      </c>
      <c r="Q5" s="2">
        <v>0.35</v>
      </c>
    </row>
    <row r="6" spans="3:17" ht="21" thickTop="1" thickBot="1" x14ac:dyDescent="0.3">
      <c r="C6" s="3"/>
      <c r="D6" s="4" t="s">
        <v>0</v>
      </c>
      <c r="E6" s="13">
        <v>30</v>
      </c>
      <c r="F6" s="5" t="s">
        <v>9</v>
      </c>
      <c r="P6" s="2" t="s">
        <v>12</v>
      </c>
      <c r="Q6" s="2">
        <v>0.7</v>
      </c>
    </row>
    <row r="7" spans="3:17" ht="21" thickTop="1" thickBot="1" x14ac:dyDescent="0.3">
      <c r="C7" s="3"/>
      <c r="D7" s="4" t="s">
        <v>17</v>
      </c>
      <c r="E7" s="13">
        <v>50</v>
      </c>
      <c r="F7" s="5" t="s">
        <v>9</v>
      </c>
    </row>
    <row r="8" spans="3:17" ht="21" thickTop="1" thickBot="1" x14ac:dyDescent="0.3">
      <c r="C8" s="3"/>
      <c r="D8" s="4" t="s">
        <v>10</v>
      </c>
      <c r="E8" s="14" t="s">
        <v>14</v>
      </c>
      <c r="F8" s="6">
        <f>LOOKUP(E8,P4:P6,Q4:Q6)</f>
        <v>1</v>
      </c>
    </row>
    <row r="9" spans="3:17" ht="16.5" thickTop="1" thickBot="1" x14ac:dyDescent="0.3">
      <c r="C9" s="7" t="s">
        <v>16</v>
      </c>
      <c r="D9" s="8"/>
      <c r="E9" s="9">
        <f>F8*C21</f>
        <v>1.6629100926621589</v>
      </c>
    </row>
    <row r="10" spans="3:17" ht="16.5" thickTop="1" thickBot="1" x14ac:dyDescent="0.3">
      <c r="C10" s="7"/>
      <c r="D10" s="10"/>
      <c r="E10" s="9">
        <f>E20</f>
        <v>1.0909090909090908</v>
      </c>
    </row>
    <row r="11" spans="3:17" ht="15.75" thickTop="1" x14ac:dyDescent="0.25"/>
    <row r="17" spans="3:5" x14ac:dyDescent="0.25">
      <c r="C17" s="11"/>
      <c r="D17" s="11" t="s">
        <v>4</v>
      </c>
      <c r="E17" s="11">
        <f>E5*E6</f>
        <v>16500</v>
      </c>
    </row>
    <row r="18" spans="3:5" x14ac:dyDescent="0.25">
      <c r="C18" s="11"/>
      <c r="D18" s="11" t="s">
        <v>1</v>
      </c>
      <c r="E18" s="11">
        <f>E5-E7</f>
        <v>500</v>
      </c>
    </row>
    <row r="19" spans="3:5" x14ac:dyDescent="0.25">
      <c r="C19" s="11"/>
      <c r="D19" s="11" t="s">
        <v>2</v>
      </c>
      <c r="E19" s="11">
        <f>(E5+E7)*E6</f>
        <v>18000</v>
      </c>
    </row>
    <row r="20" spans="3:5" x14ac:dyDescent="0.25">
      <c r="C20" s="11"/>
      <c r="D20" s="11" t="s">
        <v>3</v>
      </c>
      <c r="E20" s="12">
        <f>E19/E17</f>
        <v>1.0909090909090908</v>
      </c>
    </row>
    <row r="21" spans="3:5" x14ac:dyDescent="0.25">
      <c r="C21" s="12">
        <f>E21/E23</f>
        <v>1.6629100926621589</v>
      </c>
      <c r="D21" s="11" t="s">
        <v>5</v>
      </c>
      <c r="E21" s="12">
        <f>(E6*E18^3)/12+2*(E7^4/12+E7^2*(E5/2)^2)</f>
        <v>691666666.66666675</v>
      </c>
    </row>
    <row r="22" spans="3:5" x14ac:dyDescent="0.25">
      <c r="C22" s="12">
        <f>E22/E24</f>
        <v>1.7508417508417506</v>
      </c>
      <c r="D22" s="11" t="s">
        <v>6</v>
      </c>
      <c r="E22" s="12">
        <f>E18*E6^3/12+2*(E7^4/12)</f>
        <v>2166666.6666666665</v>
      </c>
    </row>
    <row r="23" spans="3:5" x14ac:dyDescent="0.25">
      <c r="C23" s="11"/>
      <c r="D23" s="11" t="s">
        <v>7</v>
      </c>
      <c r="E23" s="12">
        <f>E6*E5^3/12</f>
        <v>415937500</v>
      </c>
    </row>
    <row r="24" spans="3:5" x14ac:dyDescent="0.25">
      <c r="C24" s="11"/>
      <c r="D24" s="11" t="s">
        <v>8</v>
      </c>
      <c r="E24" s="12">
        <f>E6^3*E5/12</f>
        <v>1237500</v>
      </c>
    </row>
  </sheetData>
  <sheetProtection algorithmName="SHA-512" hashValue="u2KzV5l3me/+6S9ThJyeMB7Y96QYUW5Da4/DyyOmBgVO9Zu3KN/x40egYqV7LPtvHCQX5vp+peTXTa8IpDdTjQ==" saltValue="CtOgHWVzWE7LBG4Vy7YKug==" spinCount="100000" sheet="1" objects="1" scenarios="1" selectLockedCells="1"/>
  <mergeCells count="2">
    <mergeCell ref="C5:C8"/>
    <mergeCell ref="C9:C10"/>
  </mergeCells>
  <dataValidations count="1">
    <dataValidation type="list" allowBlank="1" showInputMessage="1" showErrorMessage="1" sqref="E8">
      <formula1>$P$4:$P$6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</dc:creator>
  <cp:lastModifiedBy>N.S</cp:lastModifiedBy>
  <dcterms:created xsi:type="dcterms:W3CDTF">2019-04-23T04:09:03Z</dcterms:created>
  <dcterms:modified xsi:type="dcterms:W3CDTF">2019-04-24T02:55:03Z</dcterms:modified>
</cp:coreProperties>
</file>