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hdat_sm\Desktop\"/>
    </mc:Choice>
  </mc:AlternateContent>
  <bookViews>
    <workbookView xWindow="360" yWindow="30" windowWidth="7455" windowHeight="6240" tabRatio="756" activeTab="2"/>
  </bookViews>
  <sheets>
    <sheet name="خلاصه مالی" sheetId="16" r:id="rId1"/>
    <sheet name="ابنیه" sheetId="12" r:id="rId2"/>
    <sheet name="متره ابنیه" sheetId="10" r:id="rId3"/>
  </sheets>
  <definedNames>
    <definedName name="_xlnm._FilterDatabase" localSheetId="1" hidden="1">ابنیه!$A$4:$G$81</definedName>
    <definedName name="_xlnm._FilterDatabase" localSheetId="0" hidden="1">'خلاصه مالی'!$A$4:$B$28</definedName>
    <definedName name="_xlnm._FilterDatabase" localSheetId="2" hidden="1">'متره ابنیه'!$A$4:$K$323</definedName>
    <definedName name="_xlnm.Print_Area" localSheetId="1">ابنیه!$A$1:$G$81</definedName>
    <definedName name="_xlnm.Print_Area" localSheetId="0">'خلاصه مالی'!$A$1:$C$26</definedName>
    <definedName name="_xlnm.Print_Area" localSheetId="2">'متره ابنیه'!$A$1:$K$324</definedName>
    <definedName name="_xlnm.Print_Titles" localSheetId="1">ابنیه!$1:$4</definedName>
    <definedName name="_xlnm.Print_Titles" localSheetId="2">'متره ابنیه'!$1:$4</definedName>
    <definedName name="فهرستبها" localSheetId="1">#REF!</definedName>
    <definedName name="فهرستبها" localSheetId="0">#REF!</definedName>
    <definedName name="فهرستبها">#REF!</definedName>
  </definedNames>
  <calcPr calcId="152511"/>
</workbook>
</file>

<file path=xl/calcChain.xml><?xml version="1.0" encoding="utf-8"?>
<calcChain xmlns="http://schemas.openxmlformats.org/spreadsheetml/2006/main">
  <c r="H245" i="10" l="1"/>
  <c r="A245" i="10" s="1"/>
  <c r="H204" i="10" l="1"/>
  <c r="H192" i="10" l="1"/>
  <c r="H207" i="10" l="1"/>
  <c r="W1649" i="10" l="1"/>
  <c r="O1649" i="10"/>
  <c r="W1648" i="10"/>
  <c r="O1648" i="10"/>
  <c r="W1647" i="10"/>
  <c r="O1647" i="10"/>
  <c r="W1646" i="10"/>
  <c r="O1646" i="10"/>
  <c r="W1645" i="10"/>
  <c r="O1645" i="10"/>
  <c r="W1644" i="10"/>
  <c r="O1644" i="10"/>
  <c r="W1643" i="10"/>
  <c r="O1643" i="10"/>
  <c r="W1642" i="10"/>
  <c r="O1642" i="10"/>
  <c r="W1641" i="10"/>
  <c r="O1641" i="10"/>
  <c r="W1640" i="10"/>
  <c r="O1640" i="10"/>
  <c r="W1639" i="10"/>
  <c r="O1639" i="10"/>
  <c r="W1638" i="10"/>
  <c r="O1638" i="10"/>
  <c r="W1637" i="10"/>
  <c r="O1637" i="10"/>
  <c r="W1636" i="10"/>
  <c r="O1636" i="10"/>
  <c r="W1635" i="10"/>
  <c r="O1635" i="10"/>
  <c r="W1634" i="10"/>
  <c r="O1634" i="10"/>
  <c r="W1633" i="10"/>
  <c r="O1633" i="10"/>
  <c r="W1632" i="10"/>
  <c r="O1632" i="10"/>
  <c r="W1631" i="10"/>
  <c r="O1631" i="10"/>
  <c r="W1630" i="10"/>
  <c r="O1630" i="10"/>
  <c r="W1629" i="10"/>
  <c r="O1629" i="10"/>
  <c r="W1628" i="10"/>
  <c r="O1628" i="10"/>
  <c r="W1627" i="10"/>
  <c r="O1627" i="10"/>
  <c r="W1626" i="10"/>
  <c r="O1626" i="10"/>
  <c r="W1625" i="10"/>
  <c r="O1625" i="10"/>
  <c r="W1624" i="10"/>
  <c r="O1624" i="10"/>
  <c r="W1623" i="10"/>
  <c r="O1623" i="10"/>
  <c r="W1622" i="10"/>
  <c r="O1622" i="10"/>
  <c r="W1621" i="10"/>
  <c r="O1621" i="10"/>
  <c r="W1620" i="10"/>
  <c r="O1620" i="10"/>
  <c r="W1619" i="10"/>
  <c r="O1619" i="10"/>
  <c r="W1618" i="10"/>
  <c r="O1618" i="10"/>
  <c r="W1617" i="10"/>
  <c r="O1617" i="10"/>
  <c r="W1616" i="10"/>
  <c r="O1616" i="10"/>
  <c r="W1615" i="10"/>
  <c r="O1615" i="10"/>
  <c r="W1614" i="10"/>
  <c r="O1614" i="10"/>
  <c r="W1613" i="10"/>
  <c r="O1613" i="10"/>
  <c r="W1612" i="10"/>
  <c r="O1612" i="10"/>
  <c r="W1611" i="10"/>
  <c r="O1611" i="10"/>
  <c r="W1610" i="10"/>
  <c r="O1610" i="10"/>
  <c r="W1609" i="10"/>
  <c r="O1609" i="10"/>
  <c r="W1608" i="10"/>
  <c r="O1608" i="10"/>
  <c r="W1607" i="10"/>
  <c r="O1607" i="10"/>
  <c r="W1606" i="10"/>
  <c r="O1606" i="10"/>
  <c r="W1605" i="10"/>
  <c r="O1605" i="10"/>
  <c r="W1604" i="10"/>
  <c r="O1604" i="10"/>
  <c r="W1603" i="10"/>
  <c r="O1603" i="10"/>
  <c r="W1602" i="10"/>
  <c r="O1602" i="10"/>
  <c r="W1601" i="10"/>
  <c r="O1601" i="10"/>
  <c r="W1600" i="10"/>
  <c r="O1600" i="10"/>
  <c r="W1599" i="10"/>
  <c r="O1599" i="10"/>
  <c r="W1598" i="10"/>
  <c r="O1598" i="10"/>
  <c r="W1597" i="10"/>
  <c r="O1597" i="10"/>
  <c r="W1596" i="10"/>
  <c r="O1596" i="10"/>
  <c r="W1595" i="10"/>
  <c r="O1595" i="10"/>
  <c r="W1594" i="10"/>
  <c r="O1594" i="10"/>
  <c r="W1593" i="10"/>
  <c r="O1593" i="10"/>
  <c r="W1592" i="10"/>
  <c r="O1592" i="10"/>
  <c r="W1591" i="10"/>
  <c r="O1591" i="10"/>
  <c r="W1590" i="10"/>
  <c r="O1590" i="10"/>
  <c r="W1589" i="10"/>
  <c r="O1589" i="10"/>
  <c r="W1588" i="10"/>
  <c r="O1588" i="10"/>
  <c r="W1587" i="10"/>
  <c r="O1587" i="10"/>
  <c r="W1586" i="10"/>
  <c r="O1586" i="10"/>
  <c r="W1585" i="10"/>
  <c r="O1585" i="10"/>
  <c r="W1584" i="10"/>
  <c r="O1584" i="10"/>
  <c r="W1583" i="10"/>
  <c r="O1583" i="10"/>
  <c r="W1582" i="10"/>
  <c r="O1582" i="10"/>
  <c r="W1581" i="10"/>
  <c r="O1581" i="10"/>
  <c r="W1580" i="10"/>
  <c r="O1580" i="10"/>
  <c r="W1579" i="10"/>
  <c r="O1579" i="10"/>
  <c r="W1578" i="10"/>
  <c r="O1578" i="10"/>
  <c r="W1577" i="10"/>
  <c r="O1577" i="10"/>
  <c r="W1576" i="10"/>
  <c r="O1576" i="10"/>
  <c r="W1575" i="10"/>
  <c r="O1575" i="10"/>
  <c r="W1574" i="10"/>
  <c r="O1574" i="10"/>
  <c r="W1573" i="10"/>
  <c r="O1573" i="10"/>
  <c r="W1572" i="10"/>
  <c r="O1572" i="10"/>
  <c r="W1571" i="10"/>
  <c r="O1571" i="10"/>
  <c r="W1570" i="10"/>
  <c r="O1570" i="10"/>
  <c r="W1569" i="10"/>
  <c r="O1569" i="10"/>
  <c r="W1568" i="10"/>
  <c r="O1568" i="10"/>
  <c r="W1567" i="10"/>
  <c r="O1567" i="10"/>
  <c r="W1566" i="10"/>
  <c r="O1566" i="10"/>
  <c r="W1565" i="10"/>
  <c r="O1565" i="10"/>
  <c r="W1564" i="10"/>
  <c r="O1564" i="10"/>
  <c r="W1563" i="10"/>
  <c r="O1563" i="10"/>
  <c r="W1562" i="10"/>
  <c r="O1562" i="10"/>
  <c r="W1561" i="10"/>
  <c r="O1561" i="10"/>
  <c r="W1560" i="10"/>
  <c r="O1560" i="10"/>
  <c r="W1559" i="10"/>
  <c r="O1559" i="10"/>
  <c r="W1558" i="10"/>
  <c r="O1558" i="10"/>
  <c r="W1557" i="10"/>
  <c r="O1557" i="10"/>
  <c r="W1556" i="10"/>
  <c r="O1556" i="10"/>
  <c r="W1555" i="10"/>
  <c r="O1555" i="10"/>
  <c r="W1554" i="10"/>
  <c r="O1554" i="10"/>
  <c r="W1553" i="10"/>
  <c r="O1553" i="10"/>
  <c r="W1552" i="10"/>
  <c r="O1552" i="10"/>
  <c r="W1551" i="10"/>
  <c r="O1551" i="10"/>
  <c r="W1550" i="10"/>
  <c r="O1550" i="10"/>
  <c r="W1549" i="10"/>
  <c r="O1549" i="10"/>
  <c r="W1548" i="10"/>
  <c r="O1548" i="10"/>
  <c r="W1547" i="10"/>
  <c r="O1547" i="10"/>
  <c r="W1546" i="10"/>
  <c r="O1546" i="10"/>
  <c r="W1545" i="10"/>
  <c r="O1545" i="10"/>
  <c r="W1544" i="10"/>
  <c r="O1544" i="10"/>
  <c r="W1543" i="10"/>
  <c r="O1543" i="10"/>
  <c r="W1542" i="10"/>
  <c r="O1542" i="10"/>
  <c r="W1541" i="10"/>
  <c r="O1541" i="10"/>
  <c r="W1540" i="10"/>
  <c r="O1540" i="10"/>
  <c r="W1539" i="10"/>
  <c r="O1539" i="10"/>
  <c r="W1538" i="10"/>
  <c r="O1538" i="10"/>
  <c r="W1537" i="10"/>
  <c r="O1537" i="10"/>
  <c r="W1536" i="10"/>
  <c r="O1536" i="10"/>
  <c r="W1535" i="10"/>
  <c r="O1535" i="10"/>
  <c r="W1534" i="10"/>
  <c r="O1534" i="10"/>
  <c r="W1533" i="10"/>
  <c r="O1533" i="10"/>
  <c r="W1532" i="10"/>
  <c r="O1532" i="10"/>
  <c r="W1531" i="10"/>
  <c r="O1531" i="10"/>
  <c r="W1530" i="10"/>
  <c r="O1530" i="10"/>
  <c r="W1529" i="10"/>
  <c r="O1529" i="10"/>
  <c r="W1528" i="10"/>
  <c r="O1528" i="10"/>
  <c r="W1527" i="10"/>
  <c r="O1527" i="10"/>
  <c r="W1526" i="10"/>
  <c r="O1526" i="10"/>
  <c r="W1525" i="10"/>
  <c r="O1525" i="10"/>
  <c r="W1524" i="10"/>
  <c r="O1524" i="10"/>
  <c r="W1523" i="10"/>
  <c r="O1523" i="10"/>
  <c r="W1522" i="10"/>
  <c r="O1522" i="10"/>
  <c r="W1521" i="10"/>
  <c r="O1521" i="10"/>
  <c r="W1520" i="10"/>
  <c r="O1520" i="10"/>
  <c r="W1519" i="10"/>
  <c r="O1519" i="10"/>
  <c r="W1518" i="10"/>
  <c r="O1518" i="10"/>
  <c r="W1517" i="10"/>
  <c r="O1517" i="10"/>
  <c r="W1516" i="10"/>
  <c r="O1516" i="10"/>
  <c r="W1515" i="10"/>
  <c r="O1515" i="10"/>
  <c r="W1514" i="10"/>
  <c r="O1514" i="10"/>
  <c r="W1513" i="10"/>
  <c r="O1513" i="10"/>
  <c r="W1512" i="10"/>
  <c r="O1512" i="10"/>
  <c r="W1511" i="10"/>
  <c r="O1511" i="10"/>
  <c r="W1510" i="10"/>
  <c r="O1510" i="10"/>
  <c r="W1509" i="10"/>
  <c r="O1509" i="10"/>
  <c r="W1508" i="10"/>
  <c r="O1508" i="10"/>
  <c r="W1507" i="10"/>
  <c r="O1507" i="10"/>
  <c r="W1506" i="10"/>
  <c r="O1506" i="10"/>
  <c r="W1505" i="10"/>
  <c r="O1505" i="10"/>
  <c r="W1504" i="10"/>
  <c r="O1504" i="10"/>
  <c r="W1503" i="10"/>
  <c r="O1503" i="10"/>
  <c r="W1502" i="10"/>
  <c r="O1502" i="10"/>
  <c r="W1501" i="10"/>
  <c r="O1501" i="10"/>
  <c r="W1500" i="10"/>
  <c r="O1500" i="10"/>
  <c r="W1499" i="10"/>
  <c r="O1499" i="10"/>
  <c r="W1498" i="10"/>
  <c r="O1498" i="10"/>
  <c r="W1497" i="10"/>
  <c r="O1497" i="10"/>
  <c r="W1496" i="10"/>
  <c r="O1496" i="10"/>
  <c r="W1495" i="10"/>
  <c r="O1495" i="10"/>
  <c r="W1494" i="10"/>
  <c r="O1494" i="10"/>
  <c r="W1493" i="10"/>
  <c r="O1493" i="10"/>
  <c r="W1492" i="10"/>
  <c r="O1492" i="10"/>
  <c r="W1491" i="10"/>
  <c r="O1491" i="10"/>
  <c r="W1490" i="10"/>
  <c r="O1490" i="10"/>
  <c r="W1489" i="10"/>
  <c r="O1489" i="10"/>
  <c r="W1488" i="10"/>
  <c r="O1488" i="10"/>
  <c r="W1487" i="10"/>
  <c r="O1487" i="10"/>
  <c r="W1486" i="10"/>
  <c r="O1486" i="10"/>
  <c r="W1485" i="10"/>
  <c r="O1485" i="10"/>
  <c r="W1484" i="10"/>
  <c r="O1484" i="10"/>
  <c r="W1483" i="10"/>
  <c r="O1483" i="10"/>
  <c r="W1482" i="10"/>
  <c r="O1482" i="10"/>
  <c r="W1481" i="10"/>
  <c r="O1481" i="10"/>
  <c r="W1480" i="10"/>
  <c r="O1480" i="10"/>
  <c r="W1479" i="10"/>
  <c r="O1479" i="10"/>
  <c r="W1478" i="10"/>
  <c r="O1478" i="10"/>
  <c r="W1477" i="10"/>
  <c r="O1477" i="10"/>
  <c r="W1476" i="10"/>
  <c r="O1476" i="10"/>
  <c r="W1475" i="10"/>
  <c r="O1475" i="10"/>
  <c r="W1474" i="10"/>
  <c r="O1474" i="10"/>
  <c r="W1473" i="10"/>
  <c r="O1473" i="10"/>
  <c r="W1472" i="10"/>
  <c r="O1472" i="10"/>
  <c r="W1471" i="10"/>
  <c r="O1471" i="10"/>
  <c r="W1470" i="10"/>
  <c r="O1470" i="10"/>
  <c r="W1469" i="10"/>
  <c r="O1469" i="10"/>
  <c r="W1468" i="10"/>
  <c r="O1468" i="10"/>
  <c r="W1467" i="10"/>
  <c r="O1467" i="10"/>
  <c r="W1466" i="10"/>
  <c r="O1466" i="10"/>
  <c r="W1465" i="10"/>
  <c r="O1465" i="10"/>
  <c r="W1464" i="10"/>
  <c r="O1464" i="10"/>
  <c r="W1463" i="10"/>
  <c r="O1463" i="10"/>
  <c r="W1462" i="10"/>
  <c r="O1462" i="10"/>
  <c r="W1461" i="10"/>
  <c r="O1461" i="10"/>
  <c r="W1460" i="10"/>
  <c r="O1460" i="10"/>
  <c r="W1459" i="10"/>
  <c r="O1459" i="10"/>
  <c r="W1458" i="10"/>
  <c r="O1458" i="10"/>
  <c r="W1457" i="10"/>
  <c r="O1457" i="10"/>
  <c r="W1456" i="10"/>
  <c r="O1456" i="10"/>
  <c r="W1455" i="10"/>
  <c r="O1455" i="10"/>
  <c r="W1454" i="10"/>
  <c r="O1454" i="10"/>
  <c r="W1453" i="10"/>
  <c r="O1453" i="10"/>
  <c r="W1452" i="10"/>
  <c r="O1452" i="10"/>
  <c r="W1451" i="10"/>
  <c r="O1451" i="10"/>
  <c r="W1450" i="10"/>
  <c r="O1450" i="10"/>
  <c r="W1449" i="10"/>
  <c r="O1449" i="10"/>
  <c r="W1448" i="10"/>
  <c r="O1448" i="10"/>
  <c r="W1447" i="10"/>
  <c r="O1447" i="10"/>
  <c r="W1446" i="10"/>
  <c r="O1446" i="10"/>
  <c r="W1445" i="10"/>
  <c r="O1445" i="10"/>
  <c r="W1444" i="10"/>
  <c r="O1444" i="10"/>
  <c r="W1443" i="10"/>
  <c r="O1443" i="10"/>
  <c r="W1442" i="10"/>
  <c r="O1442" i="10"/>
  <c r="W1441" i="10"/>
  <c r="O1441" i="10"/>
  <c r="W1440" i="10"/>
  <c r="O1440" i="10"/>
  <c r="W1439" i="10"/>
  <c r="O1439" i="10"/>
  <c r="W1438" i="10"/>
  <c r="O1438" i="10"/>
  <c r="W1437" i="10"/>
  <c r="O1437" i="10"/>
  <c r="W1436" i="10"/>
  <c r="O1436" i="10"/>
  <c r="W1435" i="10"/>
  <c r="O1435" i="10"/>
  <c r="W1434" i="10"/>
  <c r="O1434" i="10"/>
  <c r="W1433" i="10"/>
  <c r="O1433" i="10"/>
  <c r="W1432" i="10"/>
  <c r="O1432" i="10"/>
  <c r="W1431" i="10"/>
  <c r="O1431" i="10"/>
  <c r="W1430" i="10"/>
  <c r="O1430" i="10"/>
  <c r="W1429" i="10"/>
  <c r="O1429" i="10"/>
  <c r="W1428" i="10"/>
  <c r="O1428" i="10"/>
  <c r="W1427" i="10"/>
  <c r="O1427" i="10"/>
  <c r="W1426" i="10"/>
  <c r="O1426" i="10"/>
  <c r="W1425" i="10"/>
  <c r="O1425" i="10"/>
  <c r="W1424" i="10"/>
  <c r="O1424" i="10"/>
  <c r="W1423" i="10"/>
  <c r="O1423" i="10"/>
  <c r="W1422" i="10"/>
  <c r="O1422" i="10"/>
  <c r="W1421" i="10"/>
  <c r="O1421" i="10"/>
  <c r="W1420" i="10"/>
  <c r="O1420" i="10"/>
  <c r="W1419" i="10"/>
  <c r="O1419" i="10"/>
  <c r="W1418" i="10"/>
  <c r="O1418" i="10"/>
  <c r="W1417" i="10"/>
  <c r="O1417" i="10"/>
  <c r="W1416" i="10"/>
  <c r="O1416" i="10"/>
  <c r="W1415" i="10"/>
  <c r="O1415" i="10"/>
  <c r="W1414" i="10"/>
  <c r="O1414" i="10"/>
  <c r="W1413" i="10"/>
  <c r="O1413" i="10"/>
  <c r="W1412" i="10"/>
  <c r="O1412" i="10"/>
  <c r="W1411" i="10"/>
  <c r="O1411" i="10"/>
  <c r="W1410" i="10"/>
  <c r="O1410" i="10"/>
  <c r="W1409" i="10"/>
  <c r="O1409" i="10"/>
  <c r="W1408" i="10"/>
  <c r="O1408" i="10"/>
  <c r="W1407" i="10"/>
  <c r="O1407" i="10"/>
  <c r="W1406" i="10"/>
  <c r="O1406" i="10"/>
  <c r="W1405" i="10"/>
  <c r="O1405" i="10"/>
  <c r="W1404" i="10"/>
  <c r="O1404" i="10"/>
  <c r="W1403" i="10"/>
  <c r="O1403" i="10"/>
  <c r="W1402" i="10"/>
  <c r="O1402" i="10"/>
  <c r="W1401" i="10"/>
  <c r="O1401" i="10"/>
  <c r="W1400" i="10"/>
  <c r="O1400" i="10"/>
  <c r="W1399" i="10"/>
  <c r="O1399" i="10"/>
  <c r="W1398" i="10"/>
  <c r="O1398" i="10"/>
  <c r="W1397" i="10"/>
  <c r="O1397" i="10"/>
  <c r="W1396" i="10"/>
  <c r="O1396" i="10"/>
  <c r="W1395" i="10"/>
  <c r="O1395" i="10"/>
  <c r="W1394" i="10"/>
  <c r="O1394" i="10"/>
  <c r="W1393" i="10"/>
  <c r="O1393" i="10"/>
  <c r="W1392" i="10"/>
  <c r="O1392" i="10"/>
  <c r="W1391" i="10"/>
  <c r="O1391" i="10"/>
  <c r="W1390" i="10"/>
  <c r="O1390" i="10"/>
  <c r="W1389" i="10"/>
  <c r="O1389" i="10"/>
  <c r="W1388" i="10"/>
  <c r="O1388" i="10"/>
  <c r="W1387" i="10"/>
  <c r="O1387" i="10"/>
  <c r="W1386" i="10"/>
  <c r="O1386" i="10"/>
  <c r="W1385" i="10"/>
  <c r="O1385" i="10"/>
  <c r="W1384" i="10"/>
  <c r="O1384" i="10"/>
  <c r="W1383" i="10"/>
  <c r="O1383" i="10"/>
  <c r="W1382" i="10"/>
  <c r="O1382" i="10"/>
  <c r="W1381" i="10"/>
  <c r="O1381" i="10"/>
  <c r="W1380" i="10"/>
  <c r="O1380" i="10"/>
  <c r="W1379" i="10"/>
  <c r="O1379" i="10"/>
  <c r="W1378" i="10"/>
  <c r="O1378" i="10"/>
  <c r="W1377" i="10"/>
  <c r="O1377" i="10"/>
  <c r="W1376" i="10"/>
  <c r="O1376" i="10"/>
  <c r="W1375" i="10"/>
  <c r="O1375" i="10"/>
  <c r="W1374" i="10"/>
  <c r="O1374" i="10"/>
  <c r="W1373" i="10"/>
  <c r="O1373" i="10"/>
  <c r="W1372" i="10"/>
  <c r="O1372" i="10"/>
  <c r="W1371" i="10"/>
  <c r="O1371" i="10"/>
  <c r="W1370" i="10"/>
  <c r="O1370" i="10"/>
  <c r="W1369" i="10"/>
  <c r="O1369" i="10"/>
  <c r="W1368" i="10"/>
  <c r="O1368" i="10"/>
  <c r="W1367" i="10"/>
  <c r="O1367" i="10"/>
  <c r="W1366" i="10"/>
  <c r="O1366" i="10"/>
  <c r="W1365" i="10"/>
  <c r="O1365" i="10"/>
  <c r="W1364" i="10"/>
  <c r="O1364" i="10"/>
  <c r="W1363" i="10"/>
  <c r="O1363" i="10"/>
  <c r="W1362" i="10"/>
  <c r="O1362" i="10"/>
  <c r="W1361" i="10"/>
  <c r="O1361" i="10"/>
  <c r="W1360" i="10"/>
  <c r="O1360" i="10"/>
  <c r="W1359" i="10"/>
  <c r="O1359" i="10"/>
  <c r="W1358" i="10"/>
  <c r="O1358" i="10"/>
  <c r="W1357" i="10"/>
  <c r="O1357" i="10"/>
  <c r="W1356" i="10"/>
  <c r="O1356" i="10"/>
  <c r="W1355" i="10"/>
  <c r="O1355" i="10"/>
  <c r="W1354" i="10"/>
  <c r="O1354" i="10"/>
  <c r="W1353" i="10"/>
  <c r="O1353" i="10"/>
  <c r="W1352" i="10"/>
  <c r="O1352" i="10"/>
  <c r="W1351" i="10"/>
  <c r="O1351" i="10"/>
  <c r="W1350" i="10"/>
  <c r="O1350" i="10"/>
  <c r="W1349" i="10"/>
  <c r="O1349" i="10"/>
  <c r="W1348" i="10"/>
  <c r="O1348" i="10"/>
  <c r="W1347" i="10"/>
  <c r="O1347" i="10"/>
  <c r="W1346" i="10"/>
  <c r="O1346" i="10"/>
  <c r="W1345" i="10"/>
  <c r="O1345" i="10"/>
  <c r="W1344" i="10"/>
  <c r="O1344" i="10"/>
  <c r="W1343" i="10"/>
  <c r="O1343" i="10"/>
  <c r="W1342" i="10"/>
  <c r="O1342" i="10"/>
  <c r="W1341" i="10"/>
  <c r="O1341" i="10"/>
  <c r="W1340" i="10"/>
  <c r="O1340" i="10"/>
  <c r="W1339" i="10"/>
  <c r="O1339" i="10"/>
  <c r="W1338" i="10"/>
  <c r="O1338" i="10"/>
  <c r="W1337" i="10"/>
  <c r="O1337" i="10"/>
  <c r="W1336" i="10"/>
  <c r="O1336" i="10"/>
  <c r="W1335" i="10"/>
  <c r="O1335" i="10"/>
  <c r="W1334" i="10"/>
  <c r="O1334" i="10"/>
  <c r="W1333" i="10"/>
  <c r="O1333" i="10"/>
  <c r="W1332" i="10"/>
  <c r="O1332" i="10"/>
  <c r="W1331" i="10"/>
  <c r="O1331" i="10"/>
  <c r="W1330" i="10"/>
  <c r="O1330" i="10"/>
  <c r="W1329" i="10"/>
  <c r="O1329" i="10"/>
  <c r="W1328" i="10"/>
  <c r="O1328" i="10"/>
  <c r="W1327" i="10"/>
  <c r="O1327" i="10"/>
  <c r="W1326" i="10"/>
  <c r="O1326" i="10"/>
  <c r="W1325" i="10"/>
  <c r="O1325" i="10"/>
  <c r="W1324" i="10"/>
  <c r="O1324" i="10"/>
  <c r="W1323" i="10"/>
  <c r="O1323" i="10"/>
  <c r="W1322" i="10"/>
  <c r="O1322" i="10"/>
  <c r="W1321" i="10"/>
  <c r="O1321" i="10"/>
  <c r="W1320" i="10"/>
  <c r="O1320" i="10"/>
  <c r="W1319" i="10"/>
  <c r="O1319" i="10"/>
  <c r="W1318" i="10"/>
  <c r="O1318" i="10"/>
  <c r="W1317" i="10"/>
  <c r="O1317" i="10"/>
  <c r="W1316" i="10"/>
  <c r="O1316" i="10"/>
  <c r="W1315" i="10"/>
  <c r="O1315" i="10"/>
  <c r="W1314" i="10"/>
  <c r="O1314" i="10"/>
  <c r="W1313" i="10"/>
  <c r="O1313" i="10"/>
  <c r="W1312" i="10"/>
  <c r="O1312" i="10"/>
  <c r="W1311" i="10"/>
  <c r="O1311" i="10"/>
  <c r="W1310" i="10"/>
  <c r="O1310" i="10"/>
  <c r="W1309" i="10"/>
  <c r="O1309" i="10"/>
  <c r="W1308" i="10"/>
  <c r="O1308" i="10"/>
  <c r="W1307" i="10"/>
  <c r="O1307" i="10"/>
  <c r="W1306" i="10"/>
  <c r="O1306" i="10"/>
  <c r="W1305" i="10"/>
  <c r="O1305" i="10"/>
  <c r="W1304" i="10"/>
  <c r="O1304" i="10"/>
  <c r="W1303" i="10"/>
  <c r="O1303" i="10"/>
  <c r="W1302" i="10"/>
  <c r="O1302" i="10"/>
  <c r="W1301" i="10"/>
  <c r="O1301" i="10"/>
  <c r="W1300" i="10"/>
  <c r="O1300" i="10"/>
  <c r="W1299" i="10"/>
  <c r="O1299" i="10"/>
  <c r="W1298" i="10"/>
  <c r="O1298" i="10"/>
  <c r="W1297" i="10"/>
  <c r="O1297" i="10"/>
  <c r="W1296" i="10"/>
  <c r="O1296" i="10"/>
  <c r="W1295" i="10"/>
  <c r="O1295" i="10"/>
  <c r="W1294" i="10"/>
  <c r="O1294" i="10"/>
  <c r="W1293" i="10"/>
  <c r="O1293" i="10"/>
  <c r="W1292" i="10"/>
  <c r="O1292" i="10"/>
  <c r="W1291" i="10"/>
  <c r="O1291" i="10"/>
  <c r="W1290" i="10"/>
  <c r="O1290" i="10"/>
  <c r="W1289" i="10"/>
  <c r="O1289" i="10"/>
  <c r="W1288" i="10"/>
  <c r="O1288" i="10"/>
  <c r="W1287" i="10"/>
  <c r="O1287" i="10"/>
  <c r="W1286" i="10"/>
  <c r="O1286" i="10"/>
  <c r="W1285" i="10"/>
  <c r="O1285" i="10"/>
  <c r="W1284" i="10"/>
  <c r="O1284" i="10"/>
  <c r="W1283" i="10"/>
  <c r="O1283" i="10"/>
  <c r="W1282" i="10"/>
  <c r="O1282" i="10"/>
  <c r="W1281" i="10"/>
  <c r="O1281" i="10"/>
  <c r="W1280" i="10"/>
  <c r="O1280" i="10"/>
  <c r="W1279" i="10"/>
  <c r="O1279" i="10"/>
  <c r="W1278" i="10"/>
  <c r="O1278" i="10"/>
  <c r="W1277" i="10"/>
  <c r="O1277" i="10"/>
  <c r="W1276" i="10"/>
  <c r="O1276" i="10"/>
  <c r="W1275" i="10"/>
  <c r="O1275" i="10"/>
  <c r="W1274" i="10"/>
  <c r="O1274" i="10"/>
  <c r="W1273" i="10"/>
  <c r="O1273" i="10"/>
  <c r="W1272" i="10"/>
  <c r="O1272" i="10"/>
  <c r="W1271" i="10"/>
  <c r="O1271" i="10"/>
  <c r="W1270" i="10"/>
  <c r="O1270" i="10"/>
  <c r="W1269" i="10"/>
  <c r="O1269" i="10"/>
  <c r="W1268" i="10"/>
  <c r="O1268" i="10"/>
  <c r="W1267" i="10"/>
  <c r="O1267" i="10"/>
  <c r="W1266" i="10"/>
  <c r="O1266" i="10"/>
  <c r="W1265" i="10"/>
  <c r="O1265" i="10"/>
  <c r="W1264" i="10"/>
  <c r="O1264" i="10"/>
  <c r="W1263" i="10"/>
  <c r="O1263" i="10"/>
  <c r="W1262" i="10"/>
  <c r="O1262" i="10"/>
  <c r="W1261" i="10"/>
  <c r="O1261" i="10"/>
  <c r="W1260" i="10"/>
  <c r="O1260" i="10"/>
  <c r="W1259" i="10"/>
  <c r="O1259" i="10"/>
  <c r="W1258" i="10"/>
  <c r="O1258" i="10"/>
  <c r="W1257" i="10"/>
  <c r="O1257" i="10"/>
  <c r="W1256" i="10"/>
  <c r="O1256" i="10"/>
  <c r="W1255" i="10"/>
  <c r="O1255" i="10"/>
  <c r="W1254" i="10"/>
  <c r="O1254" i="10"/>
  <c r="W1253" i="10"/>
  <c r="O1253" i="10"/>
  <c r="W1252" i="10"/>
  <c r="O1252" i="10"/>
  <c r="W1251" i="10"/>
  <c r="O1251" i="10"/>
  <c r="W1250" i="10"/>
  <c r="O1250" i="10"/>
  <c r="W1249" i="10"/>
  <c r="O1249" i="10"/>
  <c r="W1248" i="10"/>
  <c r="O1248" i="10"/>
  <c r="W1247" i="10"/>
  <c r="O1247" i="10"/>
  <c r="W1246" i="10"/>
  <c r="O1246" i="10"/>
  <c r="W1245" i="10"/>
  <c r="O1245" i="10"/>
  <c r="W1244" i="10"/>
  <c r="O1244" i="10"/>
  <c r="W1243" i="10"/>
  <c r="O1243" i="10"/>
  <c r="W1242" i="10"/>
  <c r="O1242" i="10"/>
  <c r="W1241" i="10"/>
  <c r="O1241" i="10"/>
  <c r="W1240" i="10"/>
  <c r="O1240" i="10"/>
  <c r="W1239" i="10"/>
  <c r="O1239" i="10"/>
  <c r="W1238" i="10"/>
  <c r="O1238" i="10"/>
  <c r="W1237" i="10"/>
  <c r="O1237" i="10"/>
  <c r="W1236" i="10"/>
  <c r="O1236" i="10"/>
  <c r="W1235" i="10"/>
  <c r="O1235" i="10"/>
  <c r="W1234" i="10"/>
  <c r="O1234" i="10"/>
  <c r="W1233" i="10"/>
  <c r="O1233" i="10"/>
  <c r="W1232" i="10"/>
  <c r="O1232" i="10"/>
  <c r="W1231" i="10"/>
  <c r="O1231" i="10"/>
  <c r="W1230" i="10"/>
  <c r="O1230" i="10"/>
  <c r="W1229" i="10"/>
  <c r="O1229" i="10"/>
  <c r="W1228" i="10"/>
  <c r="O1228" i="10"/>
  <c r="W1227" i="10"/>
  <c r="O1227" i="10"/>
  <c r="W1226" i="10"/>
  <c r="O1226" i="10"/>
  <c r="W1225" i="10"/>
  <c r="O1225" i="10"/>
  <c r="W1224" i="10"/>
  <c r="O1224" i="10"/>
  <c r="W1223" i="10"/>
  <c r="O1223" i="10"/>
  <c r="W1222" i="10"/>
  <c r="O1222" i="10"/>
  <c r="W1221" i="10"/>
  <c r="O1221" i="10"/>
  <c r="W1220" i="10"/>
  <c r="O1220" i="10"/>
  <c r="W1219" i="10"/>
  <c r="O1219" i="10"/>
  <c r="W1218" i="10"/>
  <c r="O1218" i="10"/>
  <c r="W1217" i="10"/>
  <c r="O1217" i="10"/>
  <c r="W1216" i="10"/>
  <c r="O1216" i="10"/>
  <c r="W1215" i="10"/>
  <c r="O1215" i="10"/>
  <c r="W1214" i="10"/>
  <c r="O1214" i="10"/>
  <c r="W1213" i="10"/>
  <c r="O1213" i="10"/>
  <c r="W1212" i="10"/>
  <c r="O1212" i="10"/>
  <c r="W1211" i="10"/>
  <c r="O1211" i="10"/>
  <c r="W1210" i="10"/>
  <c r="O1210" i="10"/>
  <c r="W1209" i="10"/>
  <c r="O1209" i="10"/>
  <c r="W1208" i="10"/>
  <c r="O1208" i="10"/>
  <c r="W1207" i="10"/>
  <c r="O1207" i="10"/>
  <c r="W1206" i="10"/>
  <c r="O1206" i="10"/>
  <c r="W1205" i="10"/>
  <c r="O1205" i="10"/>
  <c r="W1204" i="10"/>
  <c r="O1204" i="10"/>
  <c r="W1203" i="10"/>
  <c r="O1203" i="10"/>
  <c r="W1202" i="10"/>
  <c r="O1202" i="10"/>
  <c r="W1201" i="10"/>
  <c r="O1201" i="10"/>
  <c r="W1200" i="10"/>
  <c r="O1200" i="10"/>
  <c r="W1199" i="10"/>
  <c r="O1199" i="10"/>
  <c r="W1198" i="10"/>
  <c r="O1198" i="10"/>
  <c r="W1197" i="10"/>
  <c r="O1197" i="10"/>
  <c r="W1196" i="10"/>
  <c r="O1196" i="10"/>
  <c r="W1195" i="10"/>
  <c r="O1195" i="10"/>
  <c r="W1194" i="10"/>
  <c r="O1194" i="10"/>
  <c r="W1193" i="10"/>
  <c r="O1193" i="10"/>
  <c r="W1192" i="10"/>
  <c r="O1192" i="10"/>
  <c r="W1191" i="10"/>
  <c r="O1191" i="10"/>
  <c r="W1190" i="10"/>
  <c r="O1190" i="10"/>
  <c r="W1189" i="10"/>
  <c r="O1189" i="10"/>
  <c r="W1188" i="10"/>
  <c r="O1188" i="10"/>
  <c r="W1187" i="10"/>
  <c r="O1187" i="10"/>
  <c r="W1186" i="10"/>
  <c r="O1186" i="10"/>
  <c r="W1185" i="10"/>
  <c r="O1185" i="10"/>
  <c r="W1184" i="10"/>
  <c r="O1184" i="10"/>
  <c r="W1183" i="10"/>
  <c r="O1183" i="10"/>
  <c r="W1182" i="10"/>
  <c r="O1182" i="10"/>
  <c r="W1181" i="10"/>
  <c r="O1181" i="10"/>
  <c r="W1180" i="10"/>
  <c r="O1180" i="10"/>
  <c r="W1179" i="10"/>
  <c r="O1179" i="10"/>
  <c r="W1178" i="10"/>
  <c r="O1178" i="10"/>
  <c r="W1177" i="10"/>
  <c r="O1177" i="10"/>
  <c r="W1176" i="10"/>
  <c r="O1176" i="10"/>
  <c r="W1175" i="10"/>
  <c r="O1175" i="10"/>
  <c r="W1174" i="10"/>
  <c r="O1174" i="10"/>
  <c r="W1173" i="10"/>
  <c r="O1173" i="10"/>
  <c r="W1172" i="10"/>
  <c r="O1172" i="10"/>
  <c r="W1171" i="10"/>
  <c r="O1171" i="10"/>
  <c r="W1170" i="10"/>
  <c r="O1170" i="10"/>
  <c r="W1169" i="10"/>
  <c r="O1169" i="10"/>
  <c r="W1168" i="10"/>
  <c r="O1168" i="10"/>
  <c r="W1167" i="10"/>
  <c r="O1167" i="10"/>
  <c r="W1166" i="10"/>
  <c r="O1166" i="10"/>
  <c r="W1165" i="10"/>
  <c r="O1165" i="10"/>
  <c r="W1164" i="10"/>
  <c r="O1164" i="10"/>
  <c r="W1163" i="10"/>
  <c r="O1163" i="10"/>
  <c r="W1162" i="10"/>
  <c r="O1162" i="10"/>
  <c r="W1161" i="10"/>
  <c r="O1161" i="10"/>
  <c r="W1160" i="10"/>
  <c r="O1160" i="10"/>
  <c r="W1159" i="10"/>
  <c r="O1159" i="10"/>
  <c r="W1158" i="10"/>
  <c r="O1158" i="10"/>
  <c r="W1157" i="10"/>
  <c r="O1157" i="10"/>
  <c r="W1156" i="10"/>
  <c r="O1156" i="10"/>
  <c r="W1155" i="10"/>
  <c r="O1155" i="10"/>
  <c r="W1154" i="10"/>
  <c r="O1154" i="10"/>
  <c r="W1153" i="10"/>
  <c r="O1153" i="10"/>
  <c r="W1152" i="10"/>
  <c r="O1152" i="10"/>
  <c r="W1151" i="10"/>
  <c r="O1151" i="10"/>
  <c r="W1150" i="10"/>
  <c r="O1150" i="10"/>
  <c r="W1149" i="10"/>
  <c r="O1149" i="10"/>
  <c r="W1148" i="10"/>
  <c r="O1148" i="10"/>
  <c r="W1147" i="10"/>
  <c r="O1147" i="10"/>
  <c r="W1146" i="10"/>
  <c r="O1146" i="10"/>
  <c r="W1145" i="10"/>
  <c r="O1145" i="10"/>
  <c r="W1144" i="10"/>
  <c r="O1144" i="10"/>
  <c r="W1143" i="10"/>
  <c r="O1143" i="10"/>
  <c r="W1142" i="10"/>
  <c r="O1142" i="10"/>
  <c r="W1141" i="10"/>
  <c r="O1141" i="10"/>
  <c r="W1140" i="10"/>
  <c r="O1140" i="10"/>
  <c r="W1139" i="10"/>
  <c r="O1139" i="10"/>
  <c r="W1138" i="10"/>
  <c r="O1138" i="10"/>
  <c r="W1137" i="10"/>
  <c r="O1137" i="10"/>
  <c r="W1136" i="10"/>
  <c r="O1136" i="10"/>
  <c r="W1135" i="10"/>
  <c r="O1135" i="10"/>
  <c r="W1134" i="10"/>
  <c r="O1134" i="10"/>
  <c r="W1133" i="10"/>
  <c r="O1133" i="10"/>
  <c r="W1132" i="10"/>
  <c r="O1132" i="10"/>
  <c r="W1131" i="10"/>
  <c r="O1131" i="10"/>
  <c r="W1130" i="10"/>
  <c r="O1130" i="10"/>
  <c r="W1129" i="10"/>
  <c r="O1129" i="10"/>
  <c r="W1128" i="10"/>
  <c r="O1128" i="10"/>
  <c r="W1127" i="10"/>
  <c r="O1127" i="10"/>
  <c r="W1126" i="10"/>
  <c r="O1126" i="10"/>
  <c r="W1125" i="10"/>
  <c r="O1125" i="10"/>
  <c r="W1124" i="10"/>
  <c r="O1124" i="10"/>
  <c r="W1123" i="10"/>
  <c r="O1123" i="10"/>
  <c r="W1122" i="10"/>
  <c r="O1122" i="10"/>
  <c r="W1121" i="10"/>
  <c r="O1121" i="10"/>
  <c r="W1120" i="10"/>
  <c r="O1120" i="10"/>
  <c r="W1119" i="10"/>
  <c r="O1119" i="10"/>
  <c r="W1118" i="10"/>
  <c r="O1118" i="10"/>
  <c r="W1117" i="10"/>
  <c r="O1117" i="10"/>
  <c r="W1116" i="10"/>
  <c r="O1116" i="10"/>
  <c r="W1115" i="10"/>
  <c r="O1115" i="10"/>
  <c r="W1114" i="10"/>
  <c r="O1114" i="10"/>
  <c r="W1113" i="10"/>
  <c r="O1113" i="10"/>
  <c r="W1112" i="10"/>
  <c r="O1112" i="10"/>
  <c r="W1111" i="10"/>
  <c r="O1111" i="10"/>
  <c r="W1110" i="10"/>
  <c r="O1110" i="10"/>
  <c r="W1109" i="10"/>
  <c r="O1109" i="10"/>
  <c r="W1108" i="10"/>
  <c r="O1108" i="10"/>
  <c r="W1107" i="10"/>
  <c r="O1107" i="10"/>
  <c r="W1106" i="10"/>
  <c r="O1106" i="10"/>
  <c r="W1105" i="10"/>
  <c r="O1105" i="10"/>
  <c r="W1104" i="10"/>
  <c r="O1104" i="10"/>
  <c r="W1103" i="10"/>
  <c r="O1103" i="10"/>
  <c r="W1102" i="10"/>
  <c r="O1102" i="10"/>
  <c r="W1101" i="10"/>
  <c r="O1101" i="10"/>
  <c r="W1100" i="10"/>
  <c r="O1100" i="10"/>
  <c r="W1099" i="10"/>
  <c r="O1099" i="10"/>
  <c r="W1098" i="10"/>
  <c r="O1098" i="10"/>
  <c r="W1097" i="10"/>
  <c r="O1097" i="10"/>
  <c r="W1096" i="10"/>
  <c r="O1096" i="10"/>
  <c r="W1095" i="10"/>
  <c r="O1095" i="10"/>
  <c r="W1094" i="10"/>
  <c r="O1094" i="10"/>
  <c r="W1093" i="10"/>
  <c r="O1093" i="10"/>
  <c r="W1092" i="10"/>
  <c r="O1092" i="10"/>
  <c r="W1091" i="10"/>
  <c r="O1091" i="10"/>
  <c r="W1090" i="10"/>
  <c r="O1090" i="10"/>
  <c r="W1089" i="10"/>
  <c r="O1089" i="10"/>
  <c r="W1088" i="10"/>
  <c r="O1088" i="10"/>
  <c r="W1087" i="10"/>
  <c r="O1087" i="10"/>
  <c r="W1086" i="10"/>
  <c r="O1086" i="10"/>
  <c r="W1085" i="10"/>
  <c r="O1085" i="10"/>
  <c r="W1084" i="10"/>
  <c r="O1084" i="10"/>
  <c r="W1083" i="10"/>
  <c r="O1083" i="10"/>
  <c r="W1082" i="10"/>
  <c r="O1082" i="10"/>
  <c r="W1081" i="10"/>
  <c r="O1081" i="10"/>
  <c r="W1080" i="10"/>
  <c r="O1080" i="10"/>
  <c r="W1079" i="10"/>
  <c r="O1079" i="10"/>
  <c r="W1078" i="10"/>
  <c r="O1078" i="10"/>
  <c r="W1077" i="10"/>
  <c r="O1077" i="10"/>
  <c r="W1076" i="10"/>
  <c r="O1076" i="10"/>
  <c r="W1075" i="10"/>
  <c r="O1075" i="10"/>
  <c r="W1074" i="10"/>
  <c r="O1074" i="10"/>
  <c r="W1073" i="10"/>
  <c r="O1073" i="10"/>
  <c r="W1072" i="10"/>
  <c r="O1072" i="10"/>
  <c r="W1071" i="10"/>
  <c r="O1071" i="10"/>
  <c r="W1070" i="10"/>
  <c r="O1070" i="10"/>
  <c r="W1069" i="10"/>
  <c r="O1069" i="10"/>
  <c r="W1068" i="10"/>
  <c r="O1068" i="10"/>
  <c r="W1067" i="10"/>
  <c r="O1067" i="10"/>
  <c r="W1066" i="10"/>
  <c r="O1066" i="10"/>
  <c r="W1065" i="10"/>
  <c r="O1065" i="10"/>
  <c r="W1064" i="10"/>
  <c r="O1064" i="10"/>
  <c r="W1063" i="10"/>
  <c r="O1063" i="10"/>
  <c r="W1062" i="10"/>
  <c r="O1062" i="10"/>
  <c r="W1061" i="10"/>
  <c r="O1061" i="10"/>
  <c r="W1060" i="10"/>
  <c r="O1060" i="10"/>
  <c r="W1059" i="10"/>
  <c r="O1059" i="10"/>
  <c r="W1058" i="10"/>
  <c r="O1058" i="10"/>
  <c r="W1057" i="10"/>
  <c r="O1057" i="10"/>
  <c r="W1056" i="10"/>
  <c r="O1056" i="10"/>
  <c r="W1055" i="10"/>
  <c r="O1055" i="10"/>
  <c r="W1054" i="10"/>
  <c r="O1054" i="10"/>
  <c r="W1053" i="10"/>
  <c r="O1053" i="10"/>
  <c r="W1052" i="10"/>
  <c r="O1052" i="10"/>
  <c r="W1051" i="10"/>
  <c r="O1051" i="10"/>
  <c r="W1050" i="10"/>
  <c r="O1050" i="10"/>
  <c r="W1049" i="10"/>
  <c r="O1049" i="10"/>
  <c r="W1048" i="10"/>
  <c r="O1048" i="10"/>
  <c r="W1047" i="10"/>
  <c r="O1047" i="10"/>
  <c r="W1046" i="10"/>
  <c r="O1046" i="10"/>
  <c r="W1045" i="10"/>
  <c r="O1045" i="10"/>
  <c r="W1044" i="10"/>
  <c r="O1044" i="10"/>
  <c r="W1043" i="10"/>
  <c r="O1043" i="10"/>
  <c r="W1042" i="10"/>
  <c r="O1042" i="10"/>
  <c r="W1041" i="10"/>
  <c r="O1041" i="10"/>
  <c r="W1040" i="10"/>
  <c r="O1040" i="10"/>
  <c r="W1039" i="10"/>
  <c r="O1039" i="10"/>
  <c r="W1038" i="10"/>
  <c r="O1038" i="10"/>
  <c r="W1037" i="10"/>
  <c r="O1037" i="10"/>
  <c r="W1036" i="10"/>
  <c r="O1036" i="10"/>
  <c r="W1035" i="10"/>
  <c r="O1035" i="10"/>
  <c r="W1034" i="10"/>
  <c r="O1034" i="10"/>
  <c r="W1033" i="10"/>
  <c r="O1033" i="10"/>
  <c r="W1032" i="10"/>
  <c r="O1032" i="10"/>
  <c r="W1031" i="10"/>
  <c r="O1031" i="10"/>
  <c r="W1030" i="10"/>
  <c r="O1030" i="10"/>
  <c r="W1029" i="10"/>
  <c r="O1029" i="10"/>
  <c r="W1028" i="10"/>
  <c r="O1028" i="10"/>
  <c r="W1027" i="10"/>
  <c r="O1027" i="10"/>
  <c r="W1026" i="10"/>
  <c r="O1026" i="10"/>
  <c r="W1025" i="10"/>
  <c r="O1025" i="10"/>
  <c r="W1024" i="10"/>
  <c r="O1024" i="10"/>
  <c r="W1023" i="10"/>
  <c r="O1023" i="10"/>
  <c r="W1022" i="10"/>
  <c r="O1022" i="10"/>
  <c r="W1021" i="10"/>
  <c r="O1021" i="10"/>
  <c r="W1020" i="10"/>
  <c r="O1020" i="10"/>
  <c r="W1019" i="10"/>
  <c r="O1019" i="10"/>
  <c r="W1018" i="10"/>
  <c r="O1018" i="10"/>
  <c r="W1017" i="10"/>
  <c r="O1017" i="10"/>
  <c r="W1016" i="10"/>
  <c r="O1016" i="10"/>
  <c r="W1015" i="10"/>
  <c r="O1015" i="10"/>
  <c r="W1014" i="10"/>
  <c r="O1014" i="10"/>
  <c r="W1013" i="10"/>
  <c r="O1013" i="10"/>
  <c r="W1012" i="10"/>
  <c r="O1012" i="10"/>
  <c r="W1011" i="10"/>
  <c r="O1011" i="10"/>
  <c r="W1010" i="10"/>
  <c r="O1010" i="10"/>
  <c r="W1009" i="10"/>
  <c r="O1009" i="10"/>
  <c r="W1008" i="10"/>
  <c r="O1008" i="10"/>
  <c r="W1007" i="10"/>
  <c r="O1007" i="10"/>
  <c r="W1006" i="10"/>
  <c r="O1006" i="10"/>
  <c r="W1005" i="10"/>
  <c r="O1005" i="10"/>
  <c r="W1004" i="10"/>
  <c r="O1004" i="10"/>
  <c r="W1003" i="10"/>
  <c r="O1003" i="10"/>
  <c r="W1002" i="10"/>
  <c r="O1002" i="10"/>
  <c r="W1001" i="10"/>
  <c r="O1001" i="10"/>
  <c r="W1000" i="10"/>
  <c r="O1000" i="10"/>
  <c r="W999" i="10"/>
  <c r="O999" i="10"/>
  <c r="W998" i="10"/>
  <c r="O998" i="10"/>
  <c r="W997" i="10"/>
  <c r="O997" i="10"/>
  <c r="W996" i="10"/>
  <c r="O996" i="10"/>
  <c r="W995" i="10"/>
  <c r="O995" i="10"/>
  <c r="W994" i="10"/>
  <c r="O994" i="10"/>
  <c r="W993" i="10"/>
  <c r="O993" i="10"/>
  <c r="W992" i="10"/>
  <c r="O992" i="10"/>
  <c r="W991" i="10"/>
  <c r="O991" i="10"/>
  <c r="W990" i="10"/>
  <c r="O990" i="10"/>
  <c r="W989" i="10"/>
  <c r="O989" i="10"/>
  <c r="W988" i="10"/>
  <c r="O988" i="10"/>
  <c r="W987" i="10"/>
  <c r="O987" i="10"/>
  <c r="W986" i="10"/>
  <c r="O986" i="10"/>
  <c r="W985" i="10"/>
  <c r="O985" i="10"/>
  <c r="W984" i="10"/>
  <c r="O984" i="10"/>
  <c r="W983" i="10"/>
  <c r="O983" i="10"/>
  <c r="W982" i="10"/>
  <c r="O982" i="10"/>
  <c r="W981" i="10"/>
  <c r="O981" i="10"/>
  <c r="W980" i="10"/>
  <c r="O980" i="10"/>
  <c r="W979" i="10"/>
  <c r="O979" i="10"/>
  <c r="W978" i="10"/>
  <c r="O978" i="10"/>
  <c r="W977" i="10"/>
  <c r="O977" i="10"/>
  <c r="W976" i="10"/>
  <c r="O976" i="10"/>
  <c r="W975" i="10"/>
  <c r="O975" i="10"/>
  <c r="W974" i="10"/>
  <c r="O974" i="10"/>
  <c r="W973" i="10"/>
  <c r="O973" i="10"/>
  <c r="W972" i="10"/>
  <c r="O972" i="10"/>
  <c r="W971" i="10"/>
  <c r="O971" i="10"/>
  <c r="W970" i="10"/>
  <c r="O970" i="10"/>
  <c r="W969" i="10"/>
  <c r="O969" i="10"/>
  <c r="W968" i="10"/>
  <c r="O968" i="10"/>
  <c r="W967" i="10"/>
  <c r="O967" i="10"/>
  <c r="W966" i="10"/>
  <c r="O966" i="10"/>
  <c r="W965" i="10"/>
  <c r="O965" i="10"/>
  <c r="W964" i="10"/>
  <c r="O964" i="10"/>
  <c r="W963" i="10"/>
  <c r="O963" i="10"/>
  <c r="W962" i="10"/>
  <c r="O962" i="10"/>
  <c r="W961" i="10"/>
  <c r="O961" i="10"/>
  <c r="W960" i="10"/>
  <c r="O960" i="10"/>
  <c r="W959" i="10"/>
  <c r="O959" i="10"/>
  <c r="W958" i="10"/>
  <c r="O958" i="10"/>
  <c r="W957" i="10"/>
  <c r="O957" i="10"/>
  <c r="W956" i="10"/>
  <c r="O956" i="10"/>
  <c r="W955" i="10"/>
  <c r="O955" i="10"/>
  <c r="W954" i="10"/>
  <c r="O954" i="10"/>
  <c r="W953" i="10"/>
  <c r="O953" i="10"/>
  <c r="W952" i="10"/>
  <c r="O952" i="10"/>
  <c r="W951" i="10"/>
  <c r="O951" i="10"/>
  <c r="W950" i="10"/>
  <c r="O950" i="10"/>
  <c r="W949" i="10"/>
  <c r="O949" i="10"/>
  <c r="W948" i="10"/>
  <c r="O948" i="10"/>
  <c r="W947" i="10"/>
  <c r="O947" i="10"/>
  <c r="W946" i="10"/>
  <c r="O946" i="10"/>
  <c r="W945" i="10"/>
  <c r="O945" i="10"/>
  <c r="W944" i="10"/>
  <c r="O944" i="10"/>
  <c r="W943" i="10"/>
  <c r="O943" i="10"/>
  <c r="W942" i="10"/>
  <c r="O942" i="10"/>
  <c r="W941" i="10"/>
  <c r="O941" i="10"/>
  <c r="W940" i="10"/>
  <c r="O940" i="10"/>
  <c r="W939" i="10"/>
  <c r="O939" i="10"/>
  <c r="W938" i="10"/>
  <c r="O938" i="10"/>
  <c r="W937" i="10"/>
  <c r="O937" i="10"/>
  <c r="W936" i="10"/>
  <c r="O936" i="10"/>
  <c r="W935" i="10"/>
  <c r="O935" i="10"/>
  <c r="W934" i="10"/>
  <c r="O934" i="10"/>
  <c r="W933" i="10"/>
  <c r="O933" i="10"/>
  <c r="W932" i="10"/>
  <c r="O932" i="10"/>
  <c r="W931" i="10"/>
  <c r="O931" i="10"/>
  <c r="W930" i="10"/>
  <c r="O930" i="10"/>
  <c r="W929" i="10"/>
  <c r="O929" i="10"/>
  <c r="W928" i="10"/>
  <c r="O928" i="10"/>
  <c r="W927" i="10"/>
  <c r="O927" i="10"/>
  <c r="W926" i="10"/>
  <c r="O926" i="10"/>
  <c r="W925" i="10"/>
  <c r="O925" i="10"/>
  <c r="W924" i="10"/>
  <c r="O924" i="10"/>
  <c r="W923" i="10"/>
  <c r="O923" i="10"/>
  <c r="W922" i="10"/>
  <c r="O922" i="10"/>
  <c r="W921" i="10"/>
  <c r="O921" i="10"/>
  <c r="W920" i="10"/>
  <c r="O920" i="10"/>
  <c r="W919" i="10"/>
  <c r="O919" i="10"/>
  <c r="W918" i="10"/>
  <c r="O918" i="10"/>
  <c r="W917" i="10"/>
  <c r="O917" i="10"/>
  <c r="W916" i="10"/>
  <c r="O916" i="10"/>
  <c r="W915" i="10"/>
  <c r="O915" i="10"/>
  <c r="W914" i="10"/>
  <c r="O914" i="10"/>
  <c r="W913" i="10"/>
  <c r="O913" i="10"/>
  <c r="W912" i="10"/>
  <c r="O912" i="10"/>
  <c r="W911" i="10"/>
  <c r="O911" i="10"/>
  <c r="W910" i="10"/>
  <c r="O910" i="10"/>
  <c r="W909" i="10"/>
  <c r="O909" i="10"/>
  <c r="W908" i="10"/>
  <c r="O908" i="10"/>
  <c r="W907" i="10"/>
  <c r="O907" i="10"/>
  <c r="W906" i="10"/>
  <c r="O906" i="10"/>
  <c r="W905" i="10"/>
  <c r="O905" i="10"/>
  <c r="W904" i="10"/>
  <c r="O904" i="10"/>
  <c r="W903" i="10"/>
  <c r="O903" i="10"/>
  <c r="W902" i="10"/>
  <c r="O902" i="10"/>
  <c r="W901" i="10"/>
  <c r="O901" i="10"/>
  <c r="W900" i="10"/>
  <c r="O900" i="10"/>
  <c r="W899" i="10"/>
  <c r="O899" i="10"/>
  <c r="W898" i="10"/>
  <c r="O898" i="10"/>
  <c r="W897" i="10"/>
  <c r="O897" i="10"/>
  <c r="W896" i="10"/>
  <c r="O896" i="10"/>
  <c r="W895" i="10"/>
  <c r="O895" i="10"/>
  <c r="W894" i="10"/>
  <c r="O894" i="10"/>
  <c r="W893" i="10"/>
  <c r="O893" i="10"/>
  <c r="W892" i="10"/>
  <c r="O892" i="10"/>
  <c r="W891" i="10"/>
  <c r="O891" i="10"/>
  <c r="W890" i="10"/>
  <c r="O890" i="10"/>
  <c r="W889" i="10"/>
  <c r="O889" i="10"/>
  <c r="W888" i="10"/>
  <c r="O888" i="10"/>
  <c r="W887" i="10"/>
  <c r="O887" i="10"/>
  <c r="W886" i="10"/>
  <c r="O886" i="10"/>
  <c r="W885" i="10"/>
  <c r="O885" i="10"/>
  <c r="W884" i="10"/>
  <c r="O884" i="10"/>
  <c r="W883" i="10"/>
  <c r="O883" i="10"/>
  <c r="W882" i="10"/>
  <c r="O882" i="10"/>
  <c r="W881" i="10"/>
  <c r="O881" i="10"/>
  <c r="W880" i="10"/>
  <c r="O880" i="10"/>
  <c r="W879" i="10"/>
  <c r="O879" i="10"/>
  <c r="W878" i="10"/>
  <c r="O878" i="10"/>
  <c r="W877" i="10"/>
  <c r="O877" i="10"/>
  <c r="W876" i="10"/>
  <c r="O876" i="10"/>
  <c r="W875" i="10"/>
  <c r="O875" i="10"/>
  <c r="W874" i="10"/>
  <c r="O874" i="10"/>
  <c r="W873" i="10"/>
  <c r="O873" i="10"/>
  <c r="W872" i="10"/>
  <c r="O872" i="10"/>
  <c r="W871" i="10"/>
  <c r="O871" i="10"/>
  <c r="W870" i="10"/>
  <c r="O870" i="10"/>
  <c r="W869" i="10"/>
  <c r="O869" i="10"/>
  <c r="W868" i="10"/>
  <c r="O868" i="10"/>
  <c r="W867" i="10"/>
  <c r="O867" i="10"/>
  <c r="W866" i="10"/>
  <c r="O866" i="10"/>
  <c r="W865" i="10"/>
  <c r="O865" i="10"/>
  <c r="W864" i="10"/>
  <c r="O864" i="10"/>
  <c r="W863" i="10"/>
  <c r="O863" i="10"/>
  <c r="W862" i="10"/>
  <c r="O862" i="10"/>
  <c r="W861" i="10"/>
  <c r="O861" i="10"/>
  <c r="W860" i="10"/>
  <c r="O860" i="10"/>
  <c r="W859" i="10"/>
  <c r="O859" i="10"/>
  <c r="W858" i="10"/>
  <c r="O858" i="10"/>
  <c r="W857" i="10"/>
  <c r="O857" i="10"/>
  <c r="W856" i="10"/>
  <c r="O856" i="10"/>
  <c r="W855" i="10"/>
  <c r="O855" i="10"/>
  <c r="W854" i="10"/>
  <c r="O854" i="10"/>
  <c r="W853" i="10"/>
  <c r="O853" i="10"/>
  <c r="W852" i="10"/>
  <c r="O852" i="10"/>
  <c r="W851" i="10"/>
  <c r="O851" i="10"/>
  <c r="W850" i="10"/>
  <c r="O850" i="10"/>
  <c r="W849" i="10"/>
  <c r="O849" i="10"/>
  <c r="W848" i="10"/>
  <c r="O848" i="10"/>
  <c r="W847" i="10"/>
  <c r="O847" i="10"/>
  <c r="W846" i="10"/>
  <c r="O846" i="10"/>
  <c r="W845" i="10"/>
  <c r="O845" i="10"/>
  <c r="W844" i="10"/>
  <c r="O844" i="10"/>
  <c r="W843" i="10"/>
  <c r="O843" i="10"/>
  <c r="W842" i="10"/>
  <c r="O842" i="10"/>
  <c r="W841" i="10"/>
  <c r="O841" i="10"/>
  <c r="W840" i="10"/>
  <c r="O840" i="10"/>
  <c r="W839" i="10"/>
  <c r="O839" i="10"/>
  <c r="W838" i="10"/>
  <c r="O838" i="10"/>
  <c r="W837" i="10"/>
  <c r="O837" i="10"/>
  <c r="W836" i="10"/>
  <c r="O836" i="10"/>
  <c r="W835" i="10"/>
  <c r="O835" i="10"/>
  <c r="W834" i="10"/>
  <c r="O834" i="10"/>
  <c r="W833" i="10"/>
  <c r="O833" i="10"/>
  <c r="W832" i="10"/>
  <c r="O832" i="10"/>
  <c r="W831" i="10"/>
  <c r="O831" i="10"/>
  <c r="W830" i="10"/>
  <c r="O830" i="10"/>
  <c r="W829" i="10"/>
  <c r="O829" i="10"/>
  <c r="W828" i="10"/>
  <c r="O828" i="10"/>
  <c r="W827" i="10"/>
  <c r="O827" i="10"/>
  <c r="W826" i="10"/>
  <c r="O826" i="10"/>
  <c r="W825" i="10"/>
  <c r="O825" i="10"/>
  <c r="W824" i="10"/>
  <c r="O824" i="10"/>
  <c r="W823" i="10"/>
  <c r="O823" i="10"/>
  <c r="W822" i="10"/>
  <c r="O822" i="10"/>
  <c r="W821" i="10"/>
  <c r="O821" i="10"/>
  <c r="W820" i="10"/>
  <c r="O820" i="10"/>
  <c r="W819" i="10"/>
  <c r="O819" i="10"/>
  <c r="W818" i="10"/>
  <c r="O818" i="10"/>
  <c r="W817" i="10"/>
  <c r="O817" i="10"/>
  <c r="W816" i="10"/>
  <c r="O816" i="10"/>
  <c r="W815" i="10"/>
  <c r="O815" i="10"/>
  <c r="W814" i="10"/>
  <c r="O814" i="10"/>
  <c r="W813" i="10"/>
  <c r="O813" i="10"/>
  <c r="W812" i="10"/>
  <c r="O812" i="10"/>
  <c r="W811" i="10"/>
  <c r="O811" i="10"/>
  <c r="W810" i="10"/>
  <c r="O810" i="10"/>
  <c r="W809" i="10"/>
  <c r="O809" i="10"/>
  <c r="W808" i="10"/>
  <c r="O808" i="10"/>
  <c r="W807" i="10"/>
  <c r="O807" i="10"/>
  <c r="W806" i="10"/>
  <c r="O806" i="10"/>
  <c r="W805" i="10"/>
  <c r="O805" i="10"/>
  <c r="W804" i="10"/>
  <c r="O804" i="10"/>
  <c r="W803" i="10"/>
  <c r="O803" i="10"/>
  <c r="W802" i="10"/>
  <c r="O802" i="10"/>
  <c r="W801" i="10"/>
  <c r="O801" i="10"/>
  <c r="W800" i="10"/>
  <c r="O800" i="10"/>
  <c r="W799" i="10"/>
  <c r="O799" i="10"/>
  <c r="W798" i="10"/>
  <c r="O798" i="10"/>
  <c r="W797" i="10"/>
  <c r="O797" i="10"/>
  <c r="W796" i="10"/>
  <c r="O796" i="10"/>
  <c r="W795" i="10"/>
  <c r="O795" i="10"/>
  <c r="W794" i="10"/>
  <c r="O794" i="10"/>
  <c r="W793" i="10"/>
  <c r="O793" i="10"/>
  <c r="W792" i="10"/>
  <c r="O792" i="10"/>
  <c r="W791" i="10"/>
  <c r="O791" i="10"/>
  <c r="W790" i="10"/>
  <c r="O790" i="10"/>
  <c r="W789" i="10"/>
  <c r="O789" i="10"/>
  <c r="W788" i="10"/>
  <c r="O788" i="10"/>
  <c r="W787" i="10"/>
  <c r="O787" i="10"/>
  <c r="W786" i="10"/>
  <c r="O786" i="10"/>
  <c r="W785" i="10"/>
  <c r="O785" i="10"/>
  <c r="W784" i="10"/>
  <c r="O784" i="10"/>
  <c r="W783" i="10"/>
  <c r="O783" i="10"/>
  <c r="W782" i="10"/>
  <c r="O782" i="10"/>
  <c r="W781" i="10"/>
  <c r="O781" i="10"/>
  <c r="W780" i="10"/>
  <c r="O780" i="10"/>
  <c r="W779" i="10"/>
  <c r="O779" i="10"/>
  <c r="W778" i="10"/>
  <c r="O778" i="10"/>
  <c r="W777" i="10"/>
  <c r="O777" i="10"/>
  <c r="W776" i="10"/>
  <c r="O776" i="10"/>
  <c r="W775" i="10"/>
  <c r="O775" i="10"/>
  <c r="W774" i="10"/>
  <c r="O774" i="10"/>
  <c r="W773" i="10"/>
  <c r="O773" i="10"/>
  <c r="W772" i="10"/>
  <c r="O772" i="10"/>
  <c r="W771" i="10"/>
  <c r="O771" i="10"/>
  <c r="W770" i="10"/>
  <c r="O770" i="10"/>
  <c r="W769" i="10"/>
  <c r="O769" i="10"/>
  <c r="W768" i="10"/>
  <c r="O768" i="10"/>
  <c r="W767" i="10"/>
  <c r="O767" i="10"/>
  <c r="W766" i="10"/>
  <c r="O766" i="10"/>
  <c r="W765" i="10"/>
  <c r="O765" i="10"/>
  <c r="W764" i="10"/>
  <c r="O764" i="10"/>
  <c r="W763" i="10"/>
  <c r="O763" i="10"/>
  <c r="W762" i="10"/>
  <c r="O762" i="10"/>
  <c r="W761" i="10"/>
  <c r="O761" i="10"/>
  <c r="W760" i="10"/>
  <c r="O760" i="10"/>
  <c r="W759" i="10"/>
  <c r="O759" i="10"/>
  <c r="W758" i="10"/>
  <c r="O758" i="10"/>
  <c r="W757" i="10"/>
  <c r="O757" i="10"/>
  <c r="W756" i="10"/>
  <c r="O756" i="10"/>
  <c r="W755" i="10"/>
  <c r="O755" i="10"/>
  <c r="W754" i="10"/>
  <c r="O754" i="10"/>
  <c r="W753" i="10"/>
  <c r="O753" i="10"/>
  <c r="W752" i="10"/>
  <c r="O752" i="10"/>
  <c r="W751" i="10"/>
  <c r="O751" i="10"/>
  <c r="W750" i="10"/>
  <c r="O750" i="10"/>
  <c r="W749" i="10"/>
  <c r="O749" i="10"/>
  <c r="W748" i="10"/>
  <c r="O748" i="10"/>
  <c r="W747" i="10"/>
  <c r="O747" i="10"/>
  <c r="W746" i="10"/>
  <c r="O746" i="10"/>
  <c r="W745" i="10"/>
  <c r="O745" i="10"/>
  <c r="W744" i="10"/>
  <c r="O744" i="10"/>
  <c r="W743" i="10"/>
  <c r="O743" i="10"/>
  <c r="W742" i="10"/>
  <c r="O742" i="10"/>
  <c r="W741" i="10"/>
  <c r="O741" i="10"/>
  <c r="W740" i="10"/>
  <c r="O740" i="10"/>
  <c r="W739" i="10"/>
  <c r="O739" i="10"/>
  <c r="W738" i="10"/>
  <c r="O738" i="10"/>
  <c r="W737" i="10"/>
  <c r="O737" i="10"/>
  <c r="W736" i="10"/>
  <c r="O736" i="10"/>
  <c r="W735" i="10"/>
  <c r="O735" i="10"/>
  <c r="W734" i="10"/>
  <c r="O734" i="10"/>
  <c r="W733" i="10"/>
  <c r="O733" i="10"/>
  <c r="W732" i="10"/>
  <c r="O732" i="10"/>
  <c r="W731" i="10"/>
  <c r="O731" i="10"/>
  <c r="W730" i="10"/>
  <c r="O730" i="10"/>
  <c r="W729" i="10"/>
  <c r="O729" i="10"/>
  <c r="W728" i="10"/>
  <c r="O728" i="10"/>
  <c r="W727" i="10"/>
  <c r="O727" i="10"/>
  <c r="W726" i="10"/>
  <c r="O726" i="10"/>
  <c r="W725" i="10"/>
  <c r="O725" i="10"/>
  <c r="W724" i="10"/>
  <c r="O724" i="10"/>
  <c r="W723" i="10"/>
  <c r="O723" i="10"/>
  <c r="W722" i="10"/>
  <c r="O722" i="10"/>
  <c r="W721" i="10"/>
  <c r="O721" i="10"/>
  <c r="W720" i="10"/>
  <c r="O720" i="10"/>
  <c r="W719" i="10"/>
  <c r="O719" i="10"/>
  <c r="W718" i="10"/>
  <c r="O718" i="10"/>
  <c r="W717" i="10"/>
  <c r="O717" i="10"/>
  <c r="W716" i="10"/>
  <c r="O716" i="10"/>
  <c r="W715" i="10"/>
  <c r="O715" i="10"/>
  <c r="W714" i="10"/>
  <c r="O714" i="10"/>
  <c r="W713" i="10"/>
  <c r="O713" i="10"/>
  <c r="W712" i="10"/>
  <c r="O712" i="10"/>
  <c r="W711" i="10"/>
  <c r="O711" i="10"/>
  <c r="W710" i="10"/>
  <c r="O710" i="10"/>
  <c r="W709" i="10"/>
  <c r="O709" i="10"/>
  <c r="W708" i="10"/>
  <c r="O708" i="10"/>
  <c r="W707" i="10"/>
  <c r="O707" i="10"/>
  <c r="W706" i="10"/>
  <c r="O706" i="10"/>
  <c r="W705" i="10"/>
  <c r="O705" i="10"/>
  <c r="W704" i="10"/>
  <c r="O704" i="10"/>
  <c r="W703" i="10"/>
  <c r="O703" i="10"/>
  <c r="W702" i="10"/>
  <c r="O702" i="10"/>
  <c r="W701" i="10"/>
  <c r="O701" i="10"/>
  <c r="W700" i="10"/>
  <c r="O700" i="10"/>
  <c r="W699" i="10"/>
  <c r="O699" i="10"/>
  <c r="W698" i="10"/>
  <c r="O698" i="10"/>
  <c r="W697" i="10"/>
  <c r="O697" i="10"/>
  <c r="W696" i="10"/>
  <c r="O696" i="10"/>
  <c r="W695" i="10"/>
  <c r="O695" i="10"/>
  <c r="W694" i="10"/>
  <c r="O694" i="10"/>
  <c r="W693" i="10"/>
  <c r="O693" i="10"/>
  <c r="W692" i="10"/>
  <c r="O692" i="10"/>
  <c r="W691" i="10"/>
  <c r="O691" i="10"/>
  <c r="W690" i="10"/>
  <c r="O690" i="10"/>
  <c r="W689" i="10"/>
  <c r="O689" i="10"/>
  <c r="W688" i="10"/>
  <c r="O688" i="10"/>
  <c r="W687" i="10"/>
  <c r="O687" i="10"/>
  <c r="W686" i="10"/>
  <c r="O686" i="10"/>
  <c r="W685" i="10"/>
  <c r="O685" i="10"/>
  <c r="W684" i="10"/>
  <c r="O684" i="10"/>
  <c r="W683" i="10"/>
  <c r="O683" i="10"/>
  <c r="W682" i="10"/>
  <c r="O682" i="10"/>
  <c r="W681" i="10"/>
  <c r="O681" i="10"/>
  <c r="W680" i="10"/>
  <c r="O680" i="10"/>
  <c r="W679" i="10"/>
  <c r="O679" i="10"/>
  <c r="W678" i="10"/>
  <c r="O678" i="10"/>
  <c r="W677" i="10"/>
  <c r="O677" i="10"/>
  <c r="W676" i="10"/>
  <c r="O676" i="10"/>
  <c r="W675" i="10"/>
  <c r="O675" i="10"/>
  <c r="W674" i="10"/>
  <c r="O674" i="10"/>
  <c r="W673" i="10"/>
  <c r="O673" i="10"/>
  <c r="W672" i="10"/>
  <c r="O672" i="10"/>
  <c r="W671" i="10"/>
  <c r="O671" i="10"/>
  <c r="W670" i="10"/>
  <c r="O670" i="10"/>
  <c r="W669" i="10"/>
  <c r="O669" i="10"/>
  <c r="W668" i="10"/>
  <c r="O668" i="10"/>
  <c r="W667" i="10"/>
  <c r="O667" i="10"/>
  <c r="W666" i="10"/>
  <c r="O666" i="10"/>
  <c r="W665" i="10"/>
  <c r="O665" i="10"/>
  <c r="W664" i="10"/>
  <c r="O664" i="10"/>
  <c r="W663" i="10"/>
  <c r="O663" i="10"/>
  <c r="W662" i="10"/>
  <c r="O662" i="10"/>
  <c r="W661" i="10"/>
  <c r="O661" i="10"/>
  <c r="W660" i="10"/>
  <c r="O660" i="10"/>
  <c r="W659" i="10"/>
  <c r="O659" i="10"/>
  <c r="W658" i="10"/>
  <c r="O658" i="10"/>
  <c r="W657" i="10"/>
  <c r="O657" i="10"/>
  <c r="W656" i="10"/>
  <c r="O656" i="10"/>
  <c r="W655" i="10"/>
  <c r="O655" i="10"/>
  <c r="W654" i="10"/>
  <c r="O654" i="10"/>
  <c r="W653" i="10"/>
  <c r="O653" i="10"/>
  <c r="W652" i="10"/>
  <c r="O652" i="10"/>
  <c r="W651" i="10"/>
  <c r="O651" i="10"/>
  <c r="W650" i="10"/>
  <c r="O650" i="10"/>
  <c r="W649" i="10"/>
  <c r="O649" i="10"/>
  <c r="W648" i="10"/>
  <c r="O648" i="10"/>
  <c r="W647" i="10"/>
  <c r="O647" i="10"/>
  <c r="W646" i="10"/>
  <c r="O646" i="10"/>
  <c r="W645" i="10"/>
  <c r="O645" i="10"/>
  <c r="W644" i="10"/>
  <c r="O644" i="10"/>
  <c r="W643" i="10"/>
  <c r="O643" i="10"/>
  <c r="W642" i="10"/>
  <c r="O642" i="10"/>
  <c r="W641" i="10"/>
  <c r="O641" i="10"/>
  <c r="W640" i="10"/>
  <c r="O640" i="10"/>
  <c r="W639" i="10"/>
  <c r="O639" i="10"/>
  <c r="W638" i="10"/>
  <c r="O638" i="10"/>
  <c r="W637" i="10"/>
  <c r="O637" i="10"/>
  <c r="W636" i="10"/>
  <c r="O636" i="10"/>
  <c r="W635" i="10"/>
  <c r="O635" i="10"/>
  <c r="W634" i="10"/>
  <c r="O634" i="10"/>
  <c r="W633" i="10"/>
  <c r="O633" i="10"/>
  <c r="W632" i="10"/>
  <c r="O632" i="10"/>
  <c r="W631" i="10"/>
  <c r="O631" i="10"/>
  <c r="W630" i="10"/>
  <c r="O630" i="10"/>
  <c r="W629" i="10"/>
  <c r="O629" i="10"/>
  <c r="W628" i="10"/>
  <c r="O628" i="10"/>
  <c r="W627" i="10"/>
  <c r="O627" i="10"/>
  <c r="W626" i="10"/>
  <c r="O626" i="10"/>
  <c r="W625" i="10"/>
  <c r="O625" i="10"/>
  <c r="W624" i="10"/>
  <c r="O624" i="10"/>
  <c r="W623" i="10"/>
  <c r="O623" i="10"/>
  <c r="W622" i="10"/>
  <c r="O622" i="10"/>
  <c r="W621" i="10"/>
  <c r="O621" i="10"/>
  <c r="W620" i="10"/>
  <c r="O620" i="10"/>
  <c r="W619" i="10"/>
  <c r="O619" i="10"/>
  <c r="W618" i="10"/>
  <c r="O618" i="10"/>
  <c r="W617" i="10"/>
  <c r="O617" i="10"/>
  <c r="W616" i="10"/>
  <c r="O616" i="10"/>
  <c r="W615" i="10"/>
  <c r="O615" i="10"/>
  <c r="W614" i="10"/>
  <c r="O614" i="10"/>
  <c r="W613" i="10"/>
  <c r="O613" i="10"/>
  <c r="W612" i="10"/>
  <c r="O612" i="10"/>
  <c r="W611" i="10"/>
  <c r="O611" i="10"/>
  <c r="W610" i="10"/>
  <c r="O610" i="10"/>
  <c r="W609" i="10"/>
  <c r="O609" i="10"/>
  <c r="W608" i="10"/>
  <c r="O608" i="10"/>
  <c r="W607" i="10"/>
  <c r="O607" i="10"/>
  <c r="W606" i="10"/>
  <c r="O606" i="10"/>
  <c r="W605" i="10"/>
  <c r="O605" i="10"/>
  <c r="W604" i="10"/>
  <c r="O604" i="10"/>
  <c r="W603" i="10"/>
  <c r="O603" i="10"/>
  <c r="W602" i="10"/>
  <c r="O602" i="10"/>
  <c r="W601" i="10"/>
  <c r="O601" i="10"/>
  <c r="W600" i="10"/>
  <c r="O600" i="10"/>
  <c r="W599" i="10"/>
  <c r="O599" i="10"/>
  <c r="W598" i="10"/>
  <c r="O598" i="10"/>
  <c r="W597" i="10"/>
  <c r="O597" i="10"/>
  <c r="W596" i="10"/>
  <c r="O596" i="10"/>
  <c r="W595" i="10"/>
  <c r="O595" i="10"/>
  <c r="W594" i="10"/>
  <c r="O594" i="10"/>
  <c r="W593" i="10"/>
  <c r="O593" i="10"/>
  <c r="W592" i="10"/>
  <c r="O592" i="10"/>
  <c r="W591" i="10"/>
  <c r="O591" i="10"/>
  <c r="W590" i="10"/>
  <c r="O590" i="10"/>
  <c r="W589" i="10"/>
  <c r="S589" i="10"/>
  <c r="R589" i="10"/>
  <c r="Q589" i="10"/>
  <c r="O589" i="10"/>
  <c r="N589" i="10"/>
  <c r="W588" i="10"/>
  <c r="O588" i="10"/>
  <c r="W587" i="10"/>
  <c r="O587" i="10"/>
  <c r="W586" i="10"/>
  <c r="O586" i="10"/>
  <c r="W585" i="10"/>
  <c r="O585" i="10"/>
  <c r="W584" i="10"/>
  <c r="O584" i="10"/>
  <c r="W583" i="10"/>
  <c r="O583" i="10"/>
  <c r="W582" i="10"/>
  <c r="O582" i="10"/>
  <c r="W581" i="10"/>
  <c r="O581" i="10"/>
  <c r="W580" i="10"/>
  <c r="O580" i="10"/>
  <c r="W579" i="10"/>
  <c r="O579" i="10"/>
  <c r="W578" i="10"/>
  <c r="O578" i="10"/>
  <c r="W577" i="10"/>
  <c r="O577" i="10"/>
  <c r="W576" i="10"/>
  <c r="O576" i="10"/>
  <c r="W575" i="10"/>
  <c r="O575" i="10"/>
  <c r="W574" i="10"/>
  <c r="O574" i="10"/>
  <c r="W573" i="10"/>
  <c r="O573" i="10"/>
  <c r="W572" i="10"/>
  <c r="O572" i="10"/>
  <c r="W571" i="10"/>
  <c r="O571" i="10"/>
  <c r="W570" i="10"/>
  <c r="O570" i="10"/>
  <c r="W569" i="10"/>
  <c r="O569" i="10"/>
  <c r="W568" i="10"/>
  <c r="O568" i="10"/>
  <c r="W567" i="10"/>
  <c r="O567" i="10"/>
  <c r="W566" i="10"/>
  <c r="O566" i="10"/>
  <c r="W565" i="10"/>
  <c r="O565" i="10"/>
  <c r="W564" i="10"/>
  <c r="O564" i="10"/>
  <c r="W563" i="10"/>
  <c r="O563" i="10"/>
  <c r="W562" i="10"/>
  <c r="O562" i="10"/>
  <c r="W561" i="10"/>
  <c r="O561" i="10"/>
  <c r="W560" i="10"/>
  <c r="O560" i="10"/>
  <c r="W559" i="10"/>
  <c r="O559" i="10"/>
  <c r="W558" i="10"/>
  <c r="O558" i="10"/>
  <c r="W557" i="10"/>
  <c r="O557" i="10"/>
  <c r="W556" i="10"/>
  <c r="O556" i="10"/>
  <c r="W555" i="10"/>
  <c r="O555" i="10"/>
  <c r="W554" i="10"/>
  <c r="O554" i="10"/>
  <c r="W553" i="10"/>
  <c r="O553" i="10"/>
  <c r="W552" i="10"/>
  <c r="O552" i="10"/>
  <c r="W551" i="10"/>
  <c r="O551" i="10"/>
  <c r="W550" i="10"/>
  <c r="O550" i="10"/>
  <c r="W549" i="10"/>
  <c r="O549" i="10"/>
  <c r="W548" i="10"/>
  <c r="O548" i="10"/>
  <c r="W547" i="10"/>
  <c r="O547" i="10"/>
  <c r="W546" i="10"/>
  <c r="O546" i="10"/>
  <c r="W545" i="10"/>
  <c r="O545" i="10"/>
  <c r="W544" i="10"/>
  <c r="O544" i="10"/>
  <c r="W543" i="10"/>
  <c r="O543" i="10"/>
  <c r="W542" i="10"/>
  <c r="O542" i="10"/>
  <c r="W541" i="10"/>
  <c r="O541" i="10"/>
  <c r="W540" i="10"/>
  <c r="O540" i="10"/>
  <c r="W539" i="10"/>
  <c r="O539" i="10"/>
  <c r="W538" i="10"/>
  <c r="O538" i="10"/>
  <c r="W537" i="10"/>
  <c r="O537" i="10"/>
  <c r="W536" i="10"/>
  <c r="O536" i="10"/>
  <c r="W535" i="10"/>
  <c r="O535" i="10"/>
  <c r="W534" i="10"/>
  <c r="O534" i="10"/>
  <c r="W533" i="10"/>
  <c r="O533" i="10"/>
  <c r="W532" i="10"/>
  <c r="O532" i="10"/>
  <c r="W531" i="10"/>
  <c r="O531" i="10"/>
  <c r="W530" i="10"/>
  <c r="O530" i="10"/>
  <c r="W529" i="10"/>
  <c r="O529" i="10"/>
  <c r="W528" i="10"/>
  <c r="O528" i="10"/>
  <c r="W527" i="10"/>
  <c r="O527" i="10"/>
  <c r="W526" i="10"/>
  <c r="O526" i="10"/>
  <c r="W525" i="10"/>
  <c r="O525" i="10"/>
  <c r="W524" i="10"/>
  <c r="O524" i="10"/>
  <c r="W523" i="10"/>
  <c r="O523" i="10"/>
  <c r="W522" i="10"/>
  <c r="O522" i="10"/>
  <c r="W521" i="10"/>
  <c r="O521" i="10"/>
  <c r="W520" i="10"/>
  <c r="O520" i="10"/>
  <c r="W519" i="10"/>
  <c r="O519" i="10"/>
  <c r="W518" i="10"/>
  <c r="O518" i="10"/>
  <c r="W517" i="10"/>
  <c r="O517" i="10"/>
  <c r="W516" i="10"/>
  <c r="O516" i="10"/>
  <c r="W515" i="10"/>
  <c r="O515" i="10"/>
  <c r="W514" i="10"/>
  <c r="O514" i="10"/>
  <c r="W513" i="10"/>
  <c r="O513" i="10"/>
  <c r="W512" i="10"/>
  <c r="O512" i="10"/>
  <c r="W511" i="10"/>
  <c r="O511" i="10"/>
  <c r="W510" i="10"/>
  <c r="O510" i="10"/>
  <c r="W509" i="10"/>
  <c r="O509" i="10"/>
  <c r="W508" i="10"/>
  <c r="O508" i="10"/>
  <c r="W507" i="10"/>
  <c r="O507" i="10"/>
  <c r="W506" i="10"/>
  <c r="O506" i="10"/>
  <c r="W505" i="10"/>
  <c r="O505" i="10"/>
  <c r="W504" i="10"/>
  <c r="O504" i="10"/>
  <c r="W503" i="10"/>
  <c r="O503" i="10"/>
  <c r="W502" i="10"/>
  <c r="O502" i="10"/>
  <c r="W501" i="10"/>
  <c r="O501" i="10"/>
  <c r="H322" i="10"/>
  <c r="A321" i="10"/>
  <c r="A319" i="10"/>
  <c r="A317" i="10"/>
  <c r="H315" i="10"/>
  <c r="A315" i="10" s="1"/>
  <c r="A314" i="10"/>
  <c r="H312" i="10"/>
  <c r="A312" i="10" s="1"/>
  <c r="A311" i="10"/>
  <c r="H309" i="10"/>
  <c r="A309" i="10" s="1"/>
  <c r="H308" i="10"/>
  <c r="A308" i="10" s="1"/>
  <c r="H307" i="10"/>
  <c r="A307" i="10" s="1"/>
  <c r="H306" i="10"/>
  <c r="A306" i="10" s="1"/>
  <c r="A305" i="10"/>
  <c r="H303" i="10"/>
  <c r="A303" i="10" s="1"/>
  <c r="H302" i="10"/>
  <c r="A302" i="10" s="1"/>
  <c r="H301" i="10"/>
  <c r="A301" i="10" s="1"/>
  <c r="A300" i="10"/>
  <c r="H298" i="10"/>
  <c r="A298" i="10" s="1"/>
  <c r="H297" i="10"/>
  <c r="A296" i="10"/>
  <c r="H295" i="10"/>
  <c r="A294" i="10"/>
  <c r="H292" i="10"/>
  <c r="A292" i="10" s="1"/>
  <c r="H291" i="10"/>
  <c r="A291" i="10" s="1"/>
  <c r="H290" i="10"/>
  <c r="A290" i="10" s="1"/>
  <c r="H289" i="10"/>
  <c r="A289" i="10" s="1"/>
  <c r="H288" i="10"/>
  <c r="A288" i="10" s="1"/>
  <c r="H287" i="10"/>
  <c r="A287" i="10" s="1"/>
  <c r="H286" i="10"/>
  <c r="A285" i="10"/>
  <c r="H283" i="10"/>
  <c r="A283" i="10" s="1"/>
  <c r="H282" i="10"/>
  <c r="A282" i="10" s="1"/>
  <c r="A281" i="10"/>
  <c r="H279" i="10"/>
  <c r="A279" i="10" s="1"/>
  <c r="H278" i="10"/>
  <c r="A278" i="10" s="1"/>
  <c r="H277" i="10"/>
  <c r="A277" i="10" s="1"/>
  <c r="H276" i="10"/>
  <c r="A275" i="10"/>
  <c r="H273" i="10"/>
  <c r="A273" i="10" s="1"/>
  <c r="H272" i="10"/>
  <c r="A272" i="10" s="1"/>
  <c r="H271" i="10"/>
  <c r="A271" i="10" s="1"/>
  <c r="H270" i="10"/>
  <c r="A270" i="10" s="1"/>
  <c r="H269" i="10"/>
  <c r="H268" i="10"/>
  <c r="A268" i="10" s="1"/>
  <c r="H267" i="10"/>
  <c r="A267" i="10" s="1"/>
  <c r="H266" i="10"/>
  <c r="A266" i="10" s="1"/>
  <c r="H265" i="10"/>
  <c r="A265" i="10" s="1"/>
  <c r="H264" i="10"/>
  <c r="A264" i="10" s="1"/>
  <c r="H263" i="10"/>
  <c r="A263" i="10" s="1"/>
  <c r="H262" i="10"/>
  <c r="A262" i="10" s="1"/>
  <c r="H261" i="10"/>
  <c r="A260" i="10"/>
  <c r="H258" i="10"/>
  <c r="A258" i="10" s="1"/>
  <c r="H257" i="10"/>
  <c r="A257" i="10" s="1"/>
  <c r="H256" i="10"/>
  <c r="A256" i="10" s="1"/>
  <c r="H255" i="10"/>
  <c r="A255" i="10" s="1"/>
  <c r="A254" i="10"/>
  <c r="H252" i="10"/>
  <c r="A252" i="10" s="1"/>
  <c r="H251" i="10"/>
  <c r="A251" i="10" s="1"/>
  <c r="H250" i="10"/>
  <c r="A250" i="10" s="1"/>
  <c r="H249" i="10"/>
  <c r="A249" i="10" s="1"/>
  <c r="H248" i="10"/>
  <c r="A248" i="10" s="1"/>
  <c r="H247" i="10"/>
  <c r="A247" i="10" s="1"/>
  <c r="H246" i="10"/>
  <c r="A246" i="10" s="1"/>
  <c r="H244" i="10"/>
  <c r="A244" i="10" s="1"/>
  <c r="H243" i="10"/>
  <c r="A243" i="10" s="1"/>
  <c r="H242" i="10"/>
  <c r="A242" i="10" s="1"/>
  <c r="H241" i="10"/>
  <c r="A241" i="10" s="1"/>
  <c r="H240" i="10"/>
  <c r="A239" i="10"/>
  <c r="H237" i="10"/>
  <c r="A237" i="10" s="1"/>
  <c r="A236" i="10"/>
  <c r="H234" i="10"/>
  <c r="A234" i="10" s="1"/>
  <c r="H233" i="10"/>
  <c r="A233" i="10" s="1"/>
  <c r="H232" i="10"/>
  <c r="A232" i="10" s="1"/>
  <c r="A231" i="10"/>
  <c r="H229" i="10"/>
  <c r="A229" i="10" s="1"/>
  <c r="H228" i="10"/>
  <c r="A227" i="10"/>
  <c r="H225" i="10"/>
  <c r="A225" i="10" s="1"/>
  <c r="A224" i="10"/>
  <c r="A222" i="10"/>
  <c r="H221" i="10"/>
  <c r="A221" i="10" s="1"/>
  <c r="H220" i="10"/>
  <c r="A220" i="10" s="1"/>
  <c r="A219" i="10"/>
  <c r="H217" i="10"/>
  <c r="A217" i="10" s="1"/>
  <c r="H216" i="10"/>
  <c r="A216" i="10" s="1"/>
  <c r="A215" i="10"/>
  <c r="H213" i="10"/>
  <c r="A213" i="10" s="1"/>
  <c r="H212" i="10"/>
  <c r="A212" i="10" s="1"/>
  <c r="H211" i="10"/>
  <c r="A210" i="10"/>
  <c r="H208" i="10"/>
  <c r="A208" i="10" s="1"/>
  <c r="A206" i="10"/>
  <c r="A204" i="10"/>
  <c r="H203" i="10"/>
  <c r="A202" i="10"/>
  <c r="H200" i="10"/>
  <c r="A200" i="10" s="1"/>
  <c r="H199" i="10"/>
  <c r="A199" i="10" s="1"/>
  <c r="H198" i="10"/>
  <c r="A198" i="10" s="1"/>
  <c r="A197" i="10"/>
  <c r="H195" i="10"/>
  <c r="A194" i="10"/>
  <c r="A192" i="10"/>
  <c r="H191" i="10"/>
  <c r="A191" i="10" s="1"/>
  <c r="H190" i="10"/>
  <c r="A190" i="10" s="1"/>
  <c r="H189" i="10"/>
  <c r="A189" i="10" s="1"/>
  <c r="A188" i="10"/>
  <c r="H186" i="10"/>
  <c r="A186" i="10" s="1"/>
  <c r="H185" i="10"/>
  <c r="A185" i="10" s="1"/>
  <c r="H184" i="10"/>
  <c r="A184" i="10" s="1"/>
  <c r="H183" i="10"/>
  <c r="A183" i="10" s="1"/>
  <c r="H182" i="10"/>
  <c r="A182" i="10" s="1"/>
  <c r="H181" i="10"/>
  <c r="A181" i="10" s="1"/>
  <c r="H180" i="10"/>
  <c r="A179" i="10"/>
  <c r="H177" i="10"/>
  <c r="A177" i="10" s="1"/>
  <c r="H176" i="10"/>
  <c r="A175" i="10"/>
  <c r="H173" i="10"/>
  <c r="A173" i="10" s="1"/>
  <c r="H172" i="10"/>
  <c r="A172" i="10" s="1"/>
  <c r="A171" i="10"/>
  <c r="H169" i="10"/>
  <c r="A169" i="10" s="1"/>
  <c r="H168" i="10"/>
  <c r="A168" i="10" s="1"/>
  <c r="H167" i="10"/>
  <c r="A167" i="10" s="1"/>
  <c r="H166" i="10"/>
  <c r="A166" i="10" s="1"/>
  <c r="H165" i="10"/>
  <c r="A165" i="10" s="1"/>
  <c r="H164" i="10"/>
  <c r="A164" i="10" s="1"/>
  <c r="H163" i="10"/>
  <c r="A163" i="10" s="1"/>
  <c r="H162" i="10"/>
  <c r="A162" i="10" s="1"/>
  <c r="A161" i="10"/>
  <c r="H159" i="10"/>
  <c r="A159" i="10" s="1"/>
  <c r="H158" i="10"/>
  <c r="A158" i="10" s="1"/>
  <c r="H157" i="10"/>
  <c r="A157" i="10" s="1"/>
  <c r="H156" i="10"/>
  <c r="A156" i="10" s="1"/>
  <c r="H155" i="10"/>
  <c r="H154" i="10"/>
  <c r="A154" i="10" s="1"/>
  <c r="H153" i="10"/>
  <c r="A153" i="10" s="1"/>
  <c r="H152" i="10"/>
  <c r="A152" i="10" s="1"/>
  <c r="H151" i="10"/>
  <c r="A151" i="10" s="1"/>
  <c r="H150" i="10"/>
  <c r="A150" i="10" s="1"/>
  <c r="H149" i="10"/>
  <c r="A149" i="10" s="1"/>
  <c r="H148" i="10"/>
  <c r="A148" i="10" s="1"/>
  <c r="H147" i="10"/>
  <c r="A147" i="10" s="1"/>
  <c r="H146" i="10"/>
  <c r="A146" i="10" s="1"/>
  <c r="H145" i="10"/>
  <c r="A145" i="10" s="1"/>
  <c r="H144" i="10"/>
  <c r="A144" i="10" s="1"/>
  <c r="H143" i="10"/>
  <c r="A143" i="10" s="1"/>
  <c r="H142" i="10"/>
  <c r="A142" i="10" s="1"/>
  <c r="H141" i="10"/>
  <c r="A141" i="10" s="1"/>
  <c r="H140" i="10"/>
  <c r="A140" i="10" s="1"/>
  <c r="H139" i="10"/>
  <c r="A138" i="10"/>
  <c r="H136" i="10"/>
  <c r="A136" i="10" s="1"/>
  <c r="A135" i="10"/>
  <c r="H133" i="10"/>
  <c r="A133" i="10" s="1"/>
  <c r="H132" i="10"/>
  <c r="A131" i="10"/>
  <c r="H129" i="10"/>
  <c r="A129" i="10" s="1"/>
  <c r="A128" i="10"/>
  <c r="H126" i="10"/>
  <c r="A126" i="10" s="1"/>
  <c r="H125" i="10"/>
  <c r="A125" i="10" s="1"/>
  <c r="H124" i="10"/>
  <c r="A123" i="10"/>
  <c r="I122" i="10"/>
  <c r="A121" i="10"/>
  <c r="A120" i="10"/>
  <c r="H118" i="10"/>
  <c r="I119" i="10" s="1"/>
  <c r="A117" i="10"/>
  <c r="I116" i="10"/>
  <c r="A115" i="10"/>
  <c r="A114" i="10"/>
  <c r="H112" i="10"/>
  <c r="A112" i="10" s="1"/>
  <c r="H111" i="10"/>
  <c r="A111" i="10" s="1"/>
  <c r="H110" i="10"/>
  <c r="A110" i="10" s="1"/>
  <c r="A109" i="10"/>
  <c r="H107" i="10"/>
  <c r="A107" i="10" s="1"/>
  <c r="H106" i="10"/>
  <c r="A106" i="10" s="1"/>
  <c r="H105" i="10"/>
  <c r="A105" i="10" s="1"/>
  <c r="A104" i="10"/>
  <c r="H102" i="10"/>
  <c r="A102" i="10" s="1"/>
  <c r="H100" i="10"/>
  <c r="A100" i="10" s="1"/>
  <c r="A99" i="10"/>
  <c r="H97" i="10"/>
  <c r="A97" i="10" s="1"/>
  <c r="H96" i="10"/>
  <c r="A96" i="10" s="1"/>
  <c r="A95" i="10"/>
  <c r="J94" i="10"/>
  <c r="A94" i="10"/>
  <c r="H93" i="10"/>
  <c r="A93" i="10" s="1"/>
  <c r="H92" i="10"/>
  <c r="A92" i="10" s="1"/>
  <c r="H91" i="10"/>
  <c r="A91" i="10" s="1"/>
  <c r="H90" i="10"/>
  <c r="A90" i="10" s="1"/>
  <c r="H89" i="10"/>
  <c r="A89" i="10" s="1"/>
  <c r="H88" i="10"/>
  <c r="A88" i="10" s="1"/>
  <c r="H87" i="10"/>
  <c r="A87" i="10" s="1"/>
  <c r="H86" i="10"/>
  <c r="A86" i="10" s="1"/>
  <c r="H85" i="10"/>
  <c r="A85" i="10" s="1"/>
  <c r="H84" i="10"/>
  <c r="A84" i="10" s="1"/>
  <c r="A83" i="10"/>
  <c r="H81" i="10"/>
  <c r="A81" i="10" s="1"/>
  <c r="H80" i="10"/>
  <c r="A80" i="10" s="1"/>
  <c r="A79" i="10"/>
  <c r="J78" i="10"/>
  <c r="H77" i="10"/>
  <c r="A77" i="10" s="1"/>
  <c r="H76" i="10"/>
  <c r="A76" i="10" s="1"/>
  <c r="H75" i="10"/>
  <c r="A75" i="10" s="1"/>
  <c r="H74" i="10"/>
  <c r="A74" i="10" s="1"/>
  <c r="H73" i="10"/>
  <c r="A73" i="10" s="1"/>
  <c r="H72" i="10"/>
  <c r="A72" i="10" s="1"/>
  <c r="H71" i="10"/>
  <c r="A71" i="10" s="1"/>
  <c r="H70" i="10"/>
  <c r="A70" i="10" s="1"/>
  <c r="H69" i="10"/>
  <c r="A69" i="10" s="1"/>
  <c r="H68" i="10"/>
  <c r="A68" i="10" s="1"/>
  <c r="H67" i="10"/>
  <c r="A67" i="10" s="1"/>
  <c r="H66" i="10"/>
  <c r="A66" i="10" s="1"/>
  <c r="A65" i="10"/>
  <c r="H63" i="10"/>
  <c r="A63" i="10" s="1"/>
  <c r="A62" i="10"/>
  <c r="H60" i="10"/>
  <c r="A60" i="10" s="1"/>
  <c r="A59" i="10"/>
  <c r="H57" i="10"/>
  <c r="A57" i="10" s="1"/>
  <c r="H56" i="10"/>
  <c r="A56" i="10" s="1"/>
  <c r="H55" i="10"/>
  <c r="A55" i="10" s="1"/>
  <c r="H54" i="10"/>
  <c r="A54" i="10" s="1"/>
  <c r="H53" i="10"/>
  <c r="A53" i="10" s="1"/>
  <c r="H52" i="10"/>
  <c r="A52" i="10" s="1"/>
  <c r="H51" i="10"/>
  <c r="A51" i="10" s="1"/>
  <c r="A50" i="10"/>
  <c r="H48" i="10"/>
  <c r="A48" i="10" s="1"/>
  <c r="H47" i="10"/>
  <c r="A47" i="10" s="1"/>
  <c r="H46" i="10"/>
  <c r="A46" i="10" s="1"/>
  <c r="H45" i="10"/>
  <c r="A45" i="10" s="1"/>
  <c r="A44" i="10"/>
  <c r="H42" i="10"/>
  <c r="A42" i="10" s="1"/>
  <c r="H41" i="10"/>
  <c r="A41" i="10" s="1"/>
  <c r="H40" i="10"/>
  <c r="A40" i="10" s="1"/>
  <c r="H39" i="10"/>
  <c r="A39" i="10" s="1"/>
  <c r="H38" i="10"/>
  <c r="A38" i="10" s="1"/>
  <c r="H37" i="10"/>
  <c r="A37" i="10" s="1"/>
  <c r="H36" i="10"/>
  <c r="A36" i="10" s="1"/>
  <c r="A35" i="10"/>
  <c r="H33" i="10"/>
  <c r="A33" i="10" s="1"/>
  <c r="H32" i="10"/>
  <c r="A32" i="10" s="1"/>
  <c r="H31" i="10"/>
  <c r="A31" i="10" s="1"/>
  <c r="H30" i="10"/>
  <c r="A30" i="10" s="1"/>
  <c r="H29" i="10"/>
  <c r="A29" i="10" s="1"/>
  <c r="H28" i="10"/>
  <c r="A28" i="10" s="1"/>
  <c r="H27" i="10"/>
  <c r="A27" i="10" s="1"/>
  <c r="A26" i="10"/>
  <c r="I25" i="10"/>
  <c r="A24" i="10"/>
  <c r="A23" i="10"/>
  <c r="H21" i="10"/>
  <c r="A21" i="10" s="1"/>
  <c r="H20" i="10"/>
  <c r="A20" i="10" s="1"/>
  <c r="H19" i="10"/>
  <c r="A19" i="10" s="1"/>
  <c r="H18" i="10"/>
  <c r="A18" i="10" s="1"/>
  <c r="H17" i="10"/>
  <c r="A17" i="10" s="1"/>
  <c r="H16" i="10"/>
  <c r="A16" i="10" s="1"/>
  <c r="H15" i="10"/>
  <c r="A14" i="10"/>
  <c r="H12" i="10"/>
  <c r="A12" i="10" s="1"/>
  <c r="H11" i="10"/>
  <c r="A11" i="10" s="1"/>
  <c r="H10" i="10"/>
  <c r="A10" i="10" s="1"/>
  <c r="H9" i="10"/>
  <c r="A9" i="10" s="1"/>
  <c r="H8" i="10"/>
  <c r="A8" i="10" s="1"/>
  <c r="H7" i="10"/>
  <c r="A7" i="10" s="1"/>
  <c r="H6" i="10"/>
  <c r="A5" i="10"/>
  <c r="J1" i="10"/>
  <c r="D80" i="12"/>
  <c r="C80" i="12"/>
  <c r="B80" i="12"/>
  <c r="D77" i="12"/>
  <c r="C77" i="12"/>
  <c r="B77" i="12"/>
  <c r="D76" i="12"/>
  <c r="C76" i="12"/>
  <c r="B76" i="12"/>
  <c r="D75" i="12"/>
  <c r="C75" i="12"/>
  <c r="B75" i="12"/>
  <c r="D72" i="12"/>
  <c r="C72" i="12"/>
  <c r="B72" i="12"/>
  <c r="D69" i="12"/>
  <c r="C69" i="12"/>
  <c r="B69" i="12"/>
  <c r="D66" i="12"/>
  <c r="C66" i="12"/>
  <c r="B66" i="12"/>
  <c r="D63" i="12"/>
  <c r="C63" i="12"/>
  <c r="B63" i="12"/>
  <c r="D60" i="12"/>
  <c r="C60" i="12"/>
  <c r="B60" i="12"/>
  <c r="D59" i="12"/>
  <c r="C59" i="12"/>
  <c r="B59" i="12"/>
  <c r="D58" i="12"/>
  <c r="C58" i="12"/>
  <c r="B58" i="12"/>
  <c r="D55" i="12"/>
  <c r="C55" i="12"/>
  <c r="B55" i="12"/>
  <c r="D52" i="12"/>
  <c r="C52" i="12"/>
  <c r="B52" i="12"/>
  <c r="D51" i="12"/>
  <c r="C51" i="12"/>
  <c r="B51" i="12"/>
  <c r="D50" i="12"/>
  <c r="C50" i="12"/>
  <c r="B50" i="12"/>
  <c r="D49" i="12"/>
  <c r="C49" i="12"/>
  <c r="B49" i="12"/>
  <c r="D48" i="12"/>
  <c r="C48" i="12"/>
  <c r="B48" i="12"/>
  <c r="D45" i="12"/>
  <c r="C45" i="12"/>
  <c r="B45" i="12"/>
  <c r="D44" i="12"/>
  <c r="C44" i="12"/>
  <c r="B44" i="12"/>
  <c r="D43" i="12"/>
  <c r="C43" i="12"/>
  <c r="B43" i="12"/>
  <c r="D40" i="12"/>
  <c r="C40" i="12"/>
  <c r="B40" i="12"/>
  <c r="D39" i="12"/>
  <c r="C39" i="12"/>
  <c r="B39" i="12"/>
  <c r="D38" i="12"/>
  <c r="C38" i="12"/>
  <c r="B38" i="12"/>
  <c r="D35" i="12"/>
  <c r="C35" i="12"/>
  <c r="B35" i="12"/>
  <c r="D34" i="12"/>
  <c r="C34" i="12"/>
  <c r="B34" i="12"/>
  <c r="D33" i="12"/>
  <c r="C33" i="12"/>
  <c r="B33" i="12"/>
  <c r="D30" i="12"/>
  <c r="C30" i="12"/>
  <c r="B30" i="12"/>
  <c r="D29" i="12"/>
  <c r="C29" i="12"/>
  <c r="B29" i="12"/>
  <c r="D28" i="12"/>
  <c r="C28" i="12"/>
  <c r="B28" i="12"/>
  <c r="D27" i="12"/>
  <c r="C27" i="12"/>
  <c r="B27" i="12"/>
  <c r="D26" i="12"/>
  <c r="C26" i="12"/>
  <c r="B26" i="12"/>
  <c r="D25" i="12"/>
  <c r="C25" i="12"/>
  <c r="B25" i="12"/>
  <c r="D24" i="12"/>
  <c r="C24" i="12"/>
  <c r="B24" i="12"/>
  <c r="D23" i="12"/>
  <c r="C23" i="12"/>
  <c r="B23" i="12"/>
  <c r="D22" i="12"/>
  <c r="C22" i="12"/>
  <c r="B22" i="12"/>
  <c r="D19" i="12"/>
  <c r="C19" i="12"/>
  <c r="B19" i="12"/>
  <c r="D18" i="12"/>
  <c r="C18" i="12"/>
  <c r="B18" i="12"/>
  <c r="D17" i="12"/>
  <c r="C17" i="12"/>
  <c r="B17" i="12"/>
  <c r="D16" i="12"/>
  <c r="C16" i="12"/>
  <c r="B16" i="12"/>
  <c r="D13" i="12"/>
  <c r="C13" i="12"/>
  <c r="B13" i="12"/>
  <c r="D10" i="12"/>
  <c r="C10" i="12"/>
  <c r="B10" i="12"/>
  <c r="D7" i="12"/>
  <c r="C7" i="12"/>
  <c r="B7" i="12"/>
  <c r="D6" i="12"/>
  <c r="C6" i="12"/>
  <c r="B6" i="12"/>
  <c r="F2" i="12"/>
  <c r="F1" i="12"/>
  <c r="G11" i="16"/>
  <c r="H10" i="16"/>
  <c r="G10" i="16"/>
  <c r="H9" i="16"/>
  <c r="G9" i="16"/>
  <c r="H8" i="16"/>
  <c r="G8" i="16"/>
  <c r="H7" i="16"/>
  <c r="G7" i="16"/>
  <c r="H6" i="16"/>
  <c r="G6" i="16"/>
  <c r="B2" i="16"/>
  <c r="C2" i="10" s="1"/>
  <c r="A2" i="16"/>
  <c r="A2" i="10" s="1"/>
  <c r="C1" i="16"/>
  <c r="B1" i="16"/>
  <c r="C1" i="10" s="1"/>
  <c r="A1" i="16"/>
  <c r="A1" i="10" s="1"/>
  <c r="A299" i="10" l="1"/>
  <c r="J299" i="10"/>
  <c r="I299" i="10"/>
  <c r="A2" i="12"/>
  <c r="A1" i="12"/>
  <c r="C2" i="12"/>
  <c r="C1" i="12"/>
  <c r="I274" i="10"/>
  <c r="I253" i="10"/>
  <c r="A139" i="10"/>
  <c r="I160" i="10"/>
  <c r="J196" i="10"/>
  <c r="I209" i="10"/>
  <c r="A13" i="10"/>
  <c r="A43" i="10"/>
  <c r="A98" i="10"/>
  <c r="A108" i="10"/>
  <c r="J127" i="10"/>
  <c r="I178" i="10"/>
  <c r="I13" i="10"/>
  <c r="I22" i="10"/>
  <c r="J49" i="10"/>
  <c r="A240" i="10"/>
  <c r="I226" i="10"/>
  <c r="A207" i="10"/>
  <c r="I238" i="10"/>
  <c r="A269" i="10"/>
  <c r="I293" i="10"/>
  <c r="J108" i="10"/>
  <c r="J13" i="10"/>
  <c r="A22" i="10"/>
  <c r="A25" i="10"/>
  <c r="J43" i="10"/>
  <c r="A58" i="10"/>
  <c r="A61" i="10"/>
  <c r="A64" i="10"/>
  <c r="J98" i="10"/>
  <c r="A103" i="10"/>
  <c r="A113" i="10"/>
  <c r="A116" i="10"/>
  <c r="A122" i="10"/>
  <c r="I174" i="10"/>
  <c r="I187" i="10"/>
  <c r="A180" i="10"/>
  <c r="J187" i="10"/>
  <c r="I127" i="10"/>
  <c r="A124" i="10"/>
  <c r="J284" i="10"/>
  <c r="A280" i="10"/>
  <c r="J259" i="10"/>
  <c r="A253" i="10"/>
  <c r="J293" i="10"/>
  <c r="A284" i="10"/>
  <c r="J274" i="10"/>
  <c r="J253" i="10"/>
  <c r="A274" i="10"/>
  <c r="J280" i="10"/>
  <c r="A259" i="10"/>
  <c r="J238" i="10"/>
  <c r="J235" i="10"/>
  <c r="A230" i="10"/>
  <c r="J218" i="10"/>
  <c r="A214" i="10"/>
  <c r="J201" i="10"/>
  <c r="J193" i="10"/>
  <c r="A187" i="10"/>
  <c r="A235" i="10"/>
  <c r="J223" i="10"/>
  <c r="A218" i="10"/>
  <c r="J226" i="10"/>
  <c r="A223" i="10"/>
  <c r="J209" i="10"/>
  <c r="A205" i="10"/>
  <c r="A196" i="10"/>
  <c r="J178" i="10"/>
  <c r="A174" i="10"/>
  <c r="A238" i="10"/>
  <c r="A226" i="10"/>
  <c r="J214" i="10"/>
  <c r="A209" i="10"/>
  <c r="A201" i="10"/>
  <c r="A193" i="10"/>
  <c r="A178" i="10"/>
  <c r="J160" i="10"/>
  <c r="J137" i="10"/>
  <c r="A134" i="10"/>
  <c r="J170" i="10"/>
  <c r="A160" i="10"/>
  <c r="A137" i="10"/>
  <c r="A127" i="10"/>
  <c r="A6" i="10"/>
  <c r="J22" i="10"/>
  <c r="A34" i="10"/>
  <c r="J58" i="10"/>
  <c r="J61" i="10"/>
  <c r="I64" i="10"/>
  <c r="A82" i="10"/>
  <c r="I103" i="10"/>
  <c r="J113" i="10"/>
  <c r="A119" i="10"/>
  <c r="J122" i="10"/>
  <c r="A130" i="10"/>
  <c r="A170" i="10"/>
  <c r="J174" i="10"/>
  <c r="I205" i="10"/>
  <c r="A203" i="10"/>
  <c r="J205" i="10"/>
  <c r="I196" i="10"/>
  <c r="A195" i="10"/>
  <c r="A15" i="10"/>
  <c r="J25" i="10"/>
  <c r="J34" i="10"/>
  <c r="A49" i="10"/>
  <c r="J64" i="10"/>
  <c r="J82" i="10"/>
  <c r="J103" i="10"/>
  <c r="J116" i="10"/>
  <c r="J119" i="10"/>
  <c r="I134" i="10"/>
  <c r="A132" i="10"/>
  <c r="J134" i="10"/>
  <c r="A155" i="10"/>
  <c r="I230" i="10"/>
  <c r="A228" i="10"/>
  <c r="J230" i="10"/>
  <c r="I130" i="10"/>
  <c r="I170" i="10"/>
  <c r="I137" i="10"/>
  <c r="A176" i="10"/>
  <c r="I214" i="10"/>
  <c r="A211" i="10"/>
  <c r="I223" i="10"/>
  <c r="A261" i="10"/>
  <c r="I193" i="10"/>
  <c r="I201" i="10"/>
  <c r="I218" i="10"/>
  <c r="I235" i="10"/>
  <c r="I280" i="10"/>
  <c r="A276" i="10"/>
  <c r="I310" i="10"/>
  <c r="I313" i="10"/>
  <c r="I259" i="10"/>
  <c r="I284" i="10"/>
  <c r="I320" i="10"/>
  <c r="A318" i="10"/>
  <c r="I316" i="10"/>
  <c r="I323" i="10"/>
  <c r="A118" i="10"/>
  <c r="I58" i="10"/>
  <c r="I82" i="10"/>
  <c r="I98" i="10"/>
  <c r="I113" i="10"/>
  <c r="I43" i="10"/>
  <c r="I49" i="10"/>
  <c r="I61" i="10"/>
  <c r="I108" i="10"/>
  <c r="I34" i="10"/>
  <c r="I78" i="10"/>
  <c r="I94" i="10"/>
  <c r="A323" i="10"/>
  <c r="J320" i="10"/>
  <c r="J316" i="10"/>
  <c r="J313" i="10"/>
  <c r="A310" i="10"/>
  <c r="A304" i="10"/>
  <c r="J323" i="10"/>
  <c r="I304" i="10"/>
  <c r="A316" i="10"/>
  <c r="A286" i="10"/>
  <c r="A293" i="10"/>
  <c r="A295" i="10"/>
  <c r="A297" i="10"/>
  <c r="J304" i="10"/>
  <c r="J310" i="10"/>
  <c r="A313" i="10"/>
  <c r="A320" i="10"/>
  <c r="A322" i="10"/>
  <c r="E59" i="12" l="1"/>
  <c r="F59" i="12" s="1"/>
  <c r="E23" i="12"/>
  <c r="F23" i="12" s="1"/>
  <c r="E48" i="12"/>
  <c r="F48" i="12" s="1"/>
  <c r="E45" i="12"/>
  <c r="F45" i="12" s="1"/>
  <c r="E50" i="12"/>
  <c r="F50" i="12" s="1"/>
  <c r="E75" i="12"/>
  <c r="F75" i="12" s="1"/>
  <c r="E49" i="12"/>
  <c r="F49" i="12" s="1"/>
  <c r="E55" i="12"/>
  <c r="E63" i="12"/>
  <c r="F63" i="12" s="1"/>
  <c r="E58" i="12"/>
  <c r="F58" i="12" s="1"/>
  <c r="E77" i="12"/>
  <c r="F77" i="12" s="1"/>
  <c r="E80" i="12"/>
  <c r="F80" i="12" s="1"/>
  <c r="E51" i="12"/>
  <c r="F51" i="12" s="1"/>
  <c r="E44" i="12"/>
  <c r="F44" i="12" s="1"/>
  <c r="E40" i="12"/>
  <c r="F40" i="12" s="1"/>
  <c r="E60" i="12"/>
  <c r="F60" i="12" s="1"/>
  <c r="E7" i="12"/>
  <c r="F7" i="12" s="1"/>
  <c r="E10" i="12"/>
  <c r="F10" i="12" s="1"/>
  <c r="E6" i="12"/>
  <c r="F6" i="12" s="1"/>
  <c r="E25" i="12"/>
  <c r="F25" i="12" s="1"/>
  <c r="E76" i="12"/>
  <c r="F76" i="12" s="1"/>
  <c r="E66" i="12"/>
  <c r="E52" i="12"/>
  <c r="F52" i="12" s="1"/>
  <c r="E43" i="12"/>
  <c r="F43" i="12" s="1"/>
  <c r="E69" i="12"/>
  <c r="F69" i="12" s="1"/>
  <c r="E29" i="12"/>
  <c r="F29" i="12" s="1"/>
  <c r="E16" i="12"/>
  <c r="F16" i="12" s="1"/>
  <c r="E17" i="12"/>
  <c r="F17" i="12" s="1"/>
  <c r="E72" i="12"/>
  <c r="F72" i="12" s="1"/>
  <c r="E35" i="12"/>
  <c r="F35" i="12" s="1"/>
  <c r="E28" i="12"/>
  <c r="F28" i="12" s="1"/>
  <c r="E38" i="12"/>
  <c r="F38" i="12" s="1"/>
  <c r="E22" i="12"/>
  <c r="F22" i="12" s="1"/>
  <c r="E19" i="12"/>
  <c r="F19" i="12" s="1"/>
  <c r="E18" i="12"/>
  <c r="F18" i="12" s="1"/>
  <c r="E13" i="12"/>
  <c r="F13" i="12" s="1"/>
  <c r="E33" i="12"/>
  <c r="F33" i="12" s="1"/>
  <c r="E27" i="12"/>
  <c r="F27" i="12" s="1"/>
  <c r="E26" i="12"/>
  <c r="F26" i="12" s="1"/>
  <c r="E34" i="12"/>
  <c r="F34" i="12" s="1"/>
  <c r="E30" i="12"/>
  <c r="F30" i="12" s="1"/>
  <c r="E39" i="12"/>
  <c r="F39" i="12" s="1"/>
  <c r="E24" i="12"/>
  <c r="F24" i="12" s="1"/>
  <c r="F70" i="12" l="1"/>
  <c r="B18" i="16" s="1"/>
  <c r="F46" i="12"/>
  <c r="B12" i="16" s="1"/>
  <c r="F56" i="12"/>
  <c r="F73" i="12"/>
  <c r="B19" i="16" s="1"/>
  <c r="F78" i="12"/>
  <c r="B20" i="16" s="1"/>
  <c r="F81" i="12"/>
  <c r="B21" i="16" s="1"/>
  <c r="F67" i="12"/>
  <c r="F64" i="12"/>
  <c r="B16" i="16" s="1"/>
  <c r="F61" i="12"/>
  <c r="B15" i="16" s="1"/>
  <c r="F14" i="12"/>
  <c r="B7" i="16" s="1"/>
  <c r="F31" i="12"/>
  <c r="B9" i="16" s="1"/>
  <c r="F8" i="12"/>
  <c r="B5" i="16" s="1"/>
  <c r="F11" i="12"/>
  <c r="B6" i="16" s="1"/>
  <c r="F53" i="12"/>
  <c r="B13" i="16" s="1"/>
  <c r="F36" i="12"/>
  <c r="B10" i="16" s="1"/>
  <c r="F20" i="12"/>
  <c r="B8" i="16" s="1"/>
  <c r="F41" i="12"/>
  <c r="B11" i="16" s="1"/>
  <c r="B22" i="16" l="1"/>
</calcChain>
</file>

<file path=xl/sharedStrings.xml><?xml version="1.0" encoding="utf-8"?>
<sst xmlns="http://schemas.openxmlformats.org/spreadsheetml/2006/main" count="6228" uniqueCount="2538">
  <si>
    <t>تهيه، ساخت و نصب در و پنجره آلومينيومي يک ‏جداره و يا دو جداره از پروفيل اس تي كه در آن از ‏ميل گرد فولادي استفاده نشده باشد.‏</t>
  </si>
  <si>
    <t>تهيه، ساخت و نصب در و پنجره آلومينيومي يک ‏جداره از پروفيل کرونت كه در آن از ميل گرد فولادي ‏استفاده نشده باشد.‏</t>
  </si>
  <si>
    <t>تهيه، ساخت و نصب نرده و شبكه آلومينيومي و مانند ‏آن از پروفيلهاي قوطي آلومينيومي.‏</t>
  </si>
  <si>
    <t>تهيه و نصب روكش ستونها از ورق نماي آلومينيوم.‏</t>
  </si>
  <si>
    <t>تهيه و نصب روكش ديوارها از قطعات و ورق نماي ‏آلومينيوم.‏</t>
  </si>
  <si>
    <t>تهيه و نصب پروفيلهاي آلومينيومي، جهت اتصال ‏ورقهاي ساندويچي به زيرسازي اسكلت فلزي و نيز ‏تقويت لازم براي ورقهاي ساندويچي به ضخامت 3 تا ‏‏6 ميليمتر با لايه مياني پلي‌اتيلن.‏</t>
  </si>
  <si>
    <t>تهيه مصالح و اجراي فلاشينگ با ورق آلومينيومي به ‏هر ضخامت.‏</t>
  </si>
  <si>
    <t>تهيه و نصب نبشي از آلومينيوم، براي لبه‌هاي تيز و ‏كارهاي مشابه آن.‏</t>
  </si>
  <si>
    <t>تهيه مصالح و پوشش درز انبساط با قطعات ‏آلومينيومي.‏</t>
  </si>
  <si>
    <t>تهيه و نصب پاخور درهاي چوبي، از آلومينيوم.‏</t>
  </si>
  <si>
    <t>تهيه و نصب ريل آلومينيومي توري پشه گير ‏آلومينيومي.‏</t>
  </si>
  <si>
    <t>تهيه و نصب در پوش لوله هاي بخاري به قطر 10 ‏سانتيمتر از آلومينيوم.‏</t>
  </si>
  <si>
    <t>تهيه و نصب در پوش لوله هاي بخاري به قطر 15 ‏سانتيمتر از آلومينيوم.‏</t>
  </si>
  <si>
    <t>تهيه و نصب توري پشه گير آلومينيومي، با قاب ‏آلومينيومي ثابت.‏</t>
  </si>
  <si>
    <t>تهيه و نصب توري پشه گيرآلومينيومي متحرك ، با ‏قاب آلومينيومي بدون ريل كشويي.‏</t>
  </si>
  <si>
    <t>تهيه و نصب توري پشه گير آلومينيومي لولايي با قاب ‏آلومينيومي بدون چهارچوب.‏</t>
  </si>
  <si>
    <t>اضافه بها به تمام كارهاي آلومينيومي غير رنگي، ‏هر گاه به صورت رنگي آنادايز شود.‏</t>
  </si>
  <si>
    <t>اضافه بها براي آنادايز كردن به ضخامت بيش از 5 ‏ميكرون به ازاي هر 5 ميكرون.‏</t>
  </si>
  <si>
    <t>تهيه و نصب قرنيز برنزي پاي ديوار.‏</t>
  </si>
  <si>
    <t>تهيه و نصب نرده، شبكه يا قطعات ساخته شده از ‏برنز.‏</t>
  </si>
  <si>
    <t>تهيه و نصب ورق فولاد ضد زنگ (استنلس استيل) پا ‏خوردرهاي چوبي.‏</t>
  </si>
  <si>
    <t>تهيه و نصب ورق فولاد ضد زنگ (استنلس استيل) ‏براي پوشش ديوارها و موارد مشابه آن.‏</t>
  </si>
  <si>
    <t>تهيه و نصب هر نوع ورق يا قطعات مسي.‏</t>
  </si>
  <si>
    <t>اضافه بها به رديف‌هاي 171001 و 171002 به ازاي ‏هر سانتي‌متر اضافه ضخامت نسبت به چهار سانتي‌متر، ‏بابت افزايش ضخامت فوم پلي‌يورتان.‏</t>
  </si>
  <si>
    <t>تهيه و نصب پنجره آلومينيوم تا مساحت 1 متر مربع ‏با يراق آلات كه درآن از پروفيل‌هايي به غير از ‏اس تي و كرونت و قوطي استفاده شده باشد.‏</t>
  </si>
  <si>
    <t>تهيه و نصب در و پنجره آلومينيوم به مساحت بيش از ‏‏1 تا 3 متر مربع با يراق آلات كه درآن از پروفيل هايي ‏به غير از اس تي و كرونت و قوطي استفاده شده ‏باشد.‏</t>
  </si>
  <si>
    <t>تهيه و نصب در و پنجره آلومينيوم به مساحت بيش از ‏‏3 مترمربع با يراق آلات كه درآن از پروفيل‌هايي به ‏غير از اس تي و كرونت و قوطي استفاده شده باشد.‏</t>
  </si>
  <si>
    <t>اندود كاهگل روي هر نوع سطح، با شيب‌بندي در ‏صورت لزوم، به ازاي هر يک سانتي‌متر ضخامت‎.‎</t>
  </si>
  <si>
    <t>فصل‏هيجدهم.اندودوبندكشي</t>
  </si>
  <si>
    <t>شمشه گيري سطوح قايم و سقفها، با ملات گچ و ‏خاك.‏</t>
  </si>
  <si>
    <t>سفيد كاري روي سطوح قايم و پرداخت آن با گچ ‏كشته.‏</t>
  </si>
  <si>
    <t>سفيد كاري زير سقفها و پرداخت آن با گچ كشته.‏</t>
  </si>
  <si>
    <t>در آوردن چفت در سطوح گچ كاري.‏</t>
  </si>
  <si>
    <t>سفيد كاري با گچ گيبتن روي سطوح بتني.‏</t>
  </si>
  <si>
    <t>زخمي كردن يا ملات پاشي روي سطوح بتني به ‏منظور اجراي اندود.‏</t>
  </si>
  <si>
    <t>شمشه گيري سطوح قايم و سقفها، با ملات ماسه ‏سيمان1:4.‏</t>
  </si>
  <si>
    <t>تهيه مصالح و كوبيدن توفال در زير شيرواني با هر نوع ‏چوب.‏</t>
  </si>
  <si>
    <t>تهيه مصالح و كوبيدن تخته زير ابروي شيرواني و ‏تخته‌هاي دستكي زير كاه گل از تخته 3 سانتيمتري ‏داخلي.‏</t>
  </si>
  <si>
    <t>تهيه مصالح و كوبيدن تخته زير ابروي شيرواني و ‏تخته‌هاي دستكي زير كاه گل ازچوب 3 سانتيمتري نراد ‏خارجي.‏</t>
  </si>
  <si>
    <t>تهيه و اجراي تير ريزي سقف با تيرهاي چوبي از نوع ‏چهار تراش داخلي به ابعاد 20×10 سانتيمتر، با تمام ‏لوازم و متعلقات مربوط.‏</t>
  </si>
  <si>
    <t>تهيه و اجراي تير ريزي سقف با تيرهاي چوبي از نوع ‏چهار تراش نراد خارجي به ابعاد 20×10 سانتيمتر با ‏تمام لوازم و متعلقات مربوط.‏</t>
  </si>
  <si>
    <t>تهيه مصالح و كوبيدن لمبه با چوب نراد خارجي روي ‏زيرسازي چوبي.‏</t>
  </si>
  <si>
    <t>نصب انواع پاركت چوبي روي سطوح آماده شده با ‏ساب و لاك لازم.‏</t>
  </si>
  <si>
    <t>اجراي روكش روي كارهاي چوبي، همراه با پرداخت ‏سطح روكش شده، به طور كامل.‏</t>
  </si>
  <si>
    <t>تهيه و نصب چوبهاي ضربه گير لبه سكوها، همراه با ‏چوبهاي صليبي داخل سكو، از چوب نراد خارجي بر ‏حسب حجم چوبهاي نصب شده.‏</t>
  </si>
  <si>
    <t>فصل‏بيستم.كاشي‏وسراميك‏كاري</t>
  </si>
  <si>
    <t>كاشي كاري با كاشي لعابي با سطح بيش از 5 تا 6 ‏دسيمتر مربع.‏</t>
  </si>
  <si>
    <t>كاشي كاري با كاشي لعابي با سطح بيش از 6 تا 9 ‏دسيمتر مربع.‏</t>
  </si>
  <si>
    <t>كاشي كاري با كاشي لعابي با سطح بيش از 9 دسيمتر ‏مربع.‏</t>
  </si>
  <si>
    <t>اضافه‌ بها به رديف‌هاي 200101 تا 200108 چنانچه ‏در رديف‌هاي كاشي بجاي ملات از چسب استفاده ‏شود.‏</t>
  </si>
  <si>
    <t>نصب سراميك لعابدار با سطح 4 تا 5 دسيمتر مربع.‏</t>
  </si>
  <si>
    <t>نصب سراميك لعابدار با سطح بيش از 5 تا 6 دسيمتر ‏مربع.‏</t>
  </si>
  <si>
    <t>نصب سراميك لعابدار با سطح بيش از 6 تا 8 دسيمتر ‏مربع.‏</t>
  </si>
  <si>
    <t>نصب سراميك لعابدار با سطح بيش از 8 تا 9 دسيمتر ‏مربع.‏</t>
  </si>
  <si>
    <t>نصب سراميك لعابدار با سطح بيش از 9 تا 11 ‏دسيمتر مربع.‏</t>
  </si>
  <si>
    <t>نصب سراميك لعابدار با سطح بيش از 11 تا 16 ‏دسيمتر مربع.‏</t>
  </si>
  <si>
    <t>نصب سراميك لعابدار با سطح بيش از 16 تا 22 ‏دسيمتر مربع.‏</t>
  </si>
  <si>
    <t>نصب سراميك ضد اسيد بدون لعاب.‏</t>
  </si>
  <si>
    <t>نصب سراميك ضد اسيد لعابدار.‏</t>
  </si>
  <si>
    <t>نصب سراميك گرانيتي مات.‏</t>
  </si>
  <si>
    <t>اضافه‌بها به رديف 200501 چنانچه از سراميك كاليبره ‏استفاده شود.‏</t>
  </si>
  <si>
    <t>اضافه‌بها به رديف‌هاي 200501 و 200502 چنانچه ‏سراميك ساب خورده سطح آن صيقلي باشد.‏</t>
  </si>
  <si>
    <t>فصل‏بيست‏ويكم.فرش‏كف‏باموزاييك</t>
  </si>
  <si>
    <t>فرش كف باموزاييك سيماني ساده به ابعاد 25×25 ‏سانتيمتر.‏</t>
  </si>
  <si>
    <t>فرش كف با موزاييك سيماني ساده به ابعاد 30×30 ‏سانتيمتر.‏</t>
  </si>
  <si>
    <t>فرش كف با موزاييك ايراني به ابعاد 15×15 سانتيمتر.‏</t>
  </si>
  <si>
    <t>فرش كف با موزاييك ايراني به ابعاد 25×25 سانتيمتر.‏</t>
  </si>
  <si>
    <t>فرش كف با موزاييك ايراني به ابعاد 30×30 سانتيمتر.‏</t>
  </si>
  <si>
    <t>فرش كف با موزاييك ايراني به ابعاد 40×40 سانتيمتر.‏</t>
  </si>
  <si>
    <t>فرش كف با موزاييك فرنگي با خرده سنگهاي تا نمره ‏‏4 به ابعاد 15×15 سانتيمتر.‏</t>
  </si>
  <si>
    <t>فرش كف با موزاييك فرنگي با خرده سنگهاي تا نمره ‏‏4 به ابعاد 25×25 سانتيمتر.‏</t>
  </si>
  <si>
    <t>فرش كف با موزاييك فرنگي با خرده سنگهاي تا نمره ‏‏4 به ابعاد30×30 سانتيمتر.‏</t>
  </si>
  <si>
    <t>فرش كف با موزاييك فرنگي با خرده سنگهاي تا نمره ‏‏4 به ابعاد 40×40 سانتيمتر.‏</t>
  </si>
  <si>
    <t>اضافه بها به رديف‌هاي 210301 تا 210304، در ‏صورتي كه سنگهاي نمره 5 يا بيشتردر آنها به كار ‏رود.‏</t>
  </si>
  <si>
    <t>اضافه بها به رديف‌هاي 210303 و 210304، در ‏صورتي كه لاشه سنگهاي درشت مرمر يا مرمريت در ‏آن به كاررود.‏</t>
  </si>
  <si>
    <t>فرش كف با موزاييك ماشيني ايراني.‏</t>
  </si>
  <si>
    <t>فرش كف با موزاييك ماشيني فرنگي.‏</t>
  </si>
  <si>
    <t>فرش كف با موزاييك ماشيني طرح گرانيت.‏</t>
  </si>
  <si>
    <t>فرش كف با موزاييك ماشيني آجدار ايراني.‏</t>
  </si>
  <si>
    <t>فرش كف با موزاييك ماشيني آجدار فرنگي.‏</t>
  </si>
  <si>
    <t>فصل‏بيست‏ودوم.كارهاي‏سنگي‏باسنگ‏پلاك</t>
  </si>
  <si>
    <t>تهيه و نصب سنگ پلاك لاشه تراورتن براي كف.‏</t>
  </si>
  <si>
    <t>تهيه و نصب سنگ بادبر به ابعاد 30×15 از تراورتن ‏قرمز اصفهان و يا تراورتن سفيد.‏</t>
  </si>
  <si>
    <t>تهيه و نصب سنگ بادبر به ابعاد 30×15 از سنگ ‏مرمريت جوشقان.‏</t>
  </si>
  <si>
    <t>اضافه بها نسبت به رديف‌هاي تهيه و نصب سنگ ‏پلاك در سطوح افقي، در صورتي كه سنگهاي پلاك ‏در سطوح قايم نصب شوند.‏</t>
  </si>
  <si>
    <t>اضافه بها نسبت به رديف‌هاي تهيه و نصب سنگ ‏پلاك براي تهيه واجراي كامل اسكوپ در سنگهاي ‏پلاك بجز سنگهاي گرانيت براي سطوح قايم.‏</t>
  </si>
  <si>
    <t>اضافه بهابه رديف‌هاي تهيه و نصب سنگ پلاك ، ‏براي تهيه و اجراي كامل اسكوپ در سنگهاي گرانيت ‏براي سطوح قايم.‏</t>
  </si>
  <si>
    <t>اضافه بها به رديف‌هاي سنگ كاري قائم در صورتي ‏كه سطح كار داراي انحنا باشد.‏</t>
  </si>
  <si>
    <t>اضافه بها به سنگ كاري سطوح افقي در صورتي كه ‏سنگ در سقف درگاهي و پنجره نصب شود.‏</t>
  </si>
  <si>
    <t>اضافه بها به رديف‌هاي سنگ كاري سنگهاي پلاك در ‏سطوح قائم وقتي بدون استفاده از ملات و به صورت ‏خشك نصب شوند.‏</t>
  </si>
  <si>
    <t>اضافه بها براي تيشه‌اي كردن يا كلنگي كردن سنگهاي ‏پلاك.‏</t>
  </si>
  <si>
    <t>گرد كردن لبه سنگ، تعبيه شيار‏‏‏، چفت و آبچكان ‏سنگهاي پلاك بجز گرانيت براي هر مورد.‏</t>
  </si>
  <si>
    <t>گرد كردن لبه سنگ، تعبيه شيار‏‏‏، چفت و آبچكان ‏سنگهاي پلاك گرانيت براي هر مورد.‏</t>
  </si>
  <si>
    <t>تهيه و نصب قرنيز به ارتفاع 10 سانتيمتر و به ‏ضخامت 1 سانتيمتر از انواع سنگ تراورتن سفيد.‏</t>
  </si>
  <si>
    <t>اضافه بهابه رديف‌هاي قالب‌بندي با استفاده ازقالب ‏فلزي درصورتي كه عمليات قالب‌بندي زير تراز آبهاي ‏زيرزميني انجام شود وآبكشي با تلمبه موتوري درحين ‏اجراي كار ضروري باشد.‏</t>
  </si>
  <si>
    <t>قالب‌بندي درز انبساط دربتن با قالب فلزي، با تمام ‏وسايل لازم به استثناي كف‌سازي‌هاي بتني برحسب ‏حجم درز.‏</t>
  </si>
  <si>
    <t>تعبيه انواع درزكف سازي هاي بتني درموقع اجرا با ‏قالب فلزي، با تمام وسايل لازم بدون پركردن آن ‏برحسب حجم درز.‏</t>
  </si>
  <si>
    <t>تهيه وسايل، ساخت قالب به منظور تعبيه بازشو ‏‏(‏openning‏) و جايگذاري آن براي بتن‌ريزي و خارج ‏کردن آن. اندازه‌گيري بر حسب سطح جانبي بتن محل ‏باز شو.‏</t>
  </si>
  <si>
    <t>نصب نازل در قطعات بتني پيش‌ساخته براي کارهاي ‏تصفيه آب.‏</t>
  </si>
  <si>
    <t>قالب‌بندي با استفاده از قالب فلزي، پشت بند، ‏چوب‌بست، داربست، سکوها و تمام تجهيزات لازم ‏براي قالب‌هاي لغزنده قايم، با سطح مقطع ثابت.‏</t>
  </si>
  <si>
    <t>قالب‌بندي با استفاده از قالب فلزي، پشت بند، ‏چوب‌بست و داربست و سكوها و تمام تجهيزات ‏لازم براي قالب لغزنده قايم در صورتي كه سطح ‏مقطع سازه متغير باشد.‏</t>
  </si>
  <si>
    <t>اضافه بها به رديف‌هاي قالب‌بندي ديوارها در ‏صورتي‌که قالب به شکل هرمي يا مخروطي در ‏سيلوها، تصفيه‌خانه‌ها و مانند آن‌ها اجرا شود.‏</t>
  </si>
  <si>
    <t>تهيه، بريدن، خم كردن و كار گذاشتن ميل گرد ساده ‏به قطر تا 10 ميليمتر، براي بتن مسلح با سيم پيچي ‏لازم‎.‎</t>
  </si>
  <si>
    <t>فصل‏هفتم.كارهاي‏فولادي‏باميلگرد</t>
  </si>
  <si>
    <t>تهيه، بريدن، خم كردن و كار گذاشتن ميل گرد ساده ‏به قطر 12 تا 18 ميليمتر براي بتن مسلح با سيم پيچي ‏لازم.‏</t>
  </si>
  <si>
    <t>تهيه، بريدن، خم كردن و كار گذاشتن ميل گرد ساده ‏به قطر20 و بيش از 20 ميليمتر براي بتن مسلح با سيم ‏پيچي لازم.‏</t>
  </si>
  <si>
    <t>تهيه، بريدن، خم كردن و كار گذاشتن ميل گرد آجدار ‏از نوع ‏AII‏ به قطر تا 10 ميليمتر، براي بتن مسلح با ‏سيم پيچي لازم .‏</t>
  </si>
  <si>
    <t>تهيه، بريدن، خم كردن و كار گذاشتن ميل گرد آجدار ‏از نوع ‏AII‏ به قطر 12 تا 18 ميليمتر، براي بتن مسلح ‏با سيم پيچي لازم.‏</t>
  </si>
  <si>
    <t>تهيه، بريدن، خم كردن و كار گذاشتن ميل گرد آجدار ‏از نوع ‏AII‏ به قطر20 و بيش از20 ميليمتر، براي بتن ‏مسلح با سيم پيچي لازم.‏</t>
  </si>
  <si>
    <t>تهيه، بريدن، خم كردن و كار گذاشتن ميل گردآجدار ‏از نوع ‏AIII‏ به قطر تا10 ميليمتر، براي بتن مسلح با ‏سيم پيچي لازم .‏</t>
  </si>
  <si>
    <t>تهيه، بريدن، خم كردن و كار گذاشتن ميل گردآجدار ‏از نوع ‏AIII‏ به قطر 12 تا 18 ميليمتر، براي بتن مسلح ‏با سيم پيچي لازم .‏</t>
  </si>
  <si>
    <t>تهيه، بريدن، خم كردن و كار گذاشتن ميل گردآجدار ‏از نوع ‏AIII‏ به قطر20 و بيش از20 ميليمتر، براي بتن ‏مسلح با سيم پيچي لازم .‏</t>
  </si>
  <si>
    <t>اضافه بهاي مصرف ميل گرد، وقتي به صورت خرپا ‏در تيرچه هاي پيش ساخته سقف سبك بتني مصرف ‏شود.‏</t>
  </si>
  <si>
    <t>تهيه و اجراي ميل‌گرد در ديوارهاي بنايي براي مهار ‏ديوار به ستون‌ها.‏</t>
  </si>
  <si>
    <t>اضافه بها به رديف‌هاي ميلگرد، چنانچه عمليات پايين ‏تراز آبهاي زيرزميني انجام شود و آبكشي با تلمبه ‏موتوري در حين اجراي كار ضروري باشد.‏</t>
  </si>
  <si>
    <t>تهيه و نصب ميل مهار با جوشكاري لازم.‏</t>
  </si>
  <si>
    <t>تهيه و نصب ميل مهار با پيچ و مهره.‏</t>
  </si>
  <si>
    <t>تهيه، ساخت و نصب، ميل مهار دنده شده (بولت) از ‏هر نوع ميل گرد، با پيچ و مهره مربوط و كارگذاري ‏در محلهاي لازم، قبل از بتن‌ريزي.‏</t>
  </si>
  <si>
    <t>تهيه مصالح و وسايل و اجرا ي بست به‌وسيله تپانچه.‏</t>
  </si>
  <si>
    <t>تهيه و نصب ميل مهار دو سر رزوه با مهره.‏</t>
  </si>
  <si>
    <t>تهيه و نصب انکربولت، ميل‌مهار و استاد (‏stud bolt‏) ‏با مهره مربوط از فولاد ‏ST45‎‏ تا ‏ST90‎‏.‏</t>
  </si>
  <si>
    <t>اضافه‌بها به رديف‌هاي 070605 و 070606 در ‏صورتي که قطر بولت بيش از 50 ميلي‌متر باشد.‏</t>
  </si>
  <si>
    <t>تهيه و اجراي بتن با شن و ماسه شسته طبيعي يا ‏شكسته، با 100 كيلو گرم سيمان در متر مكعب بتن‏‎.‎</t>
  </si>
  <si>
    <t>فصل‏هشتم.بتن‏درجا</t>
  </si>
  <si>
    <t>تهيه و اجراي بتن با شن و ماسه شسته طبيعي يا ‏شكسته، با 150 كيلو گرم سيمان در متر مكعب بتن.‏</t>
  </si>
  <si>
    <t>تهيه و اجراي بتن سبك با پوكه معدني و 150 كيلو ‏سيمان در متر مكعب بتن.‏</t>
  </si>
  <si>
    <t>تهيه و اجراي بتن سبك با پوكه صنعتي و 150 كيلو ‏سيمان در متر مكعب بتن.‏</t>
  </si>
  <si>
    <t>تهيه و اجراي بتن سبك با خرده آجر حاصل از آجر ‏چيني و150 كيلو سيمان در متر مكعب بتن.‏</t>
  </si>
  <si>
    <t>تهيه و اجراي بتن سبك، با مواد شيميايي كف زا يا ‏مشابه آن، با 150 كيلو سيمان در مترمكعب بتن با وزن ‏مخصوص حداكثر800 كيلوگرم در متر مكعب (وزن ‏مخصوص بتن سخت شده ملاك است).‏</t>
  </si>
  <si>
    <t>اضافه بها به رديف 080203 براي آن بخش از بتن ‏سبک که خرده آجر آن از خارج از کارگاه تهيه شود.‏</t>
  </si>
  <si>
    <t>اضافه بها براي بتن‌ريزي ستونها، ديوارها و همچنين ‏شناژها و تيرهايي كه جدا از سقف بتن‌ريزي شوند.‏</t>
  </si>
  <si>
    <t>اضافه بها براي بتن‌ريزي سقفها و تيرها و شناژهايي ‏كه همراه سقف بتن‌ريزي شوند.‏</t>
  </si>
  <si>
    <t>اضافه بها براي بتن‌ريزي سقفها، تير و شناژهايي كه ‏همراه سقف بتن‌ريزي مي‌شوند در سقفهاي شيبدار با ‏شيب بيش از20 درصد نسبت به افق، يا سقفهاي ‏قوسي كه سطح روي آنها نياز به قالب‌بندي نداشته ‏باشد.‏</t>
  </si>
  <si>
    <t>اضافه بهابه رديف‌هاي بتن‌ريزي، هرگاه ضخامت، بتن ‏برابر 15 سانتيمتر يا كمتر باشد.‏</t>
  </si>
  <si>
    <t>اضافه بها براي كرم‌بندي به منظور هدايت آب (حجم ‏كل بتن كه براي آن كرم‌بندي انجام شده ملاك ‏محاسبه است).‏</t>
  </si>
  <si>
    <t>اضافه بها براي بتن كف‌سازي‌ها با هر وسيله و به هر ‏ضخامت.‏</t>
  </si>
  <si>
    <t>اضافه بها براي هرنوع بتن‌ريزي كه پايين تراز آب ‏انجام شود و آبكشي حين انجام كار با تلمبه موتوري ‏الزامي باشد.‏</t>
  </si>
  <si>
    <t>ليسه‌اي كردن و پرداخت سطوح بتني در صورت ‏لزوم.‏</t>
  </si>
  <si>
    <t>مضرس كردن، آجدار كردن يا راهراه كردن سطوح ‏بتني رامپها و موارد مشابه.‏</t>
  </si>
  <si>
    <t>اضافه بها به رديف‌هاي بتن‌ريزي، در صورت مصرف ‏بتن در بتن مسلح.‏</t>
  </si>
  <si>
    <t>اضافه بها به رديف‌هاي بتن‌ريزي براي سختي ارتعاش ‏بتن، در صورتي که ميل‌گرد به کار رفته بيش از 180 ‏کيلو گرم در متر مکعب بتن باشد.‏</t>
  </si>
  <si>
    <t>تهيه مصالح و اجراي ملات روي بتن کف به ضخامت ‏يک سانتي‌متر به منظور سخت سازي بتن براي ‏افزايش مقاومت در مقابل سايش.‏</t>
  </si>
  <si>
    <t>تهيه مصالح و اجراي ملات روي بتن کف به ضخامت ‏دو سانتي‌متر به منظور سخت سازي بتن براي افزايش ‏مقاومت در مقابل سايش.‏</t>
  </si>
  <si>
    <t>تهيه و اجراي گروت براي زير بيس پليت و محل‌هاي ‏لازم.‏</t>
  </si>
  <si>
    <t>تهيه و اجراي گروت اپوکسي براي زير بيس پليت و ‏محل‌هاي لازم.‏</t>
  </si>
  <si>
    <t>تهيه، ساخت و نصب ستون از يك تيرآهن‎.‎</t>
  </si>
  <si>
    <t>فصل‏نهم.كارهاي‏فولادي‏سنگين</t>
  </si>
  <si>
    <t>تهيه، ساخت و نصب ستون از يك قوطي و يا لوله.‏</t>
  </si>
  <si>
    <t>تهيه و نصب ستون متشكل از دو يا چند تيرآهن يا ‏ناوداني، در صورتي كه تسمه و ورقهاي تقويتي و ‏وصله به كار نرفته باشد و به وسيله جوش مستقيما به ‏يكديگر متصل شوند.‏</t>
  </si>
  <si>
    <t>تهيه مصالح و اجراي رنگ روغني كامل روي كارهاي ‏فلزي.‏</t>
  </si>
  <si>
    <t>تهيه مصالح و اجراي رنگ اكليلي كامل روي كارهاي ‏فلزي.‏</t>
  </si>
  <si>
    <t>تهيه مصالح و اجراي رنگ اپوکسي به طريق بدون هوا ‏‏(‏air less‏)، روي کارهاي فلزي در سه قشر، هر قشر ‏به ضخامت خشک 25 ميکرون.‏</t>
  </si>
  <si>
    <t>اضافه بها به رديف 250306 به ازاي هر يک ميکرون ‏اضافه ضخامت در هر قشر.‏</t>
  </si>
  <si>
    <t>تهيه مصالح و اجراي رنگ زينک ريچ به طريق بدون ‏هوا (‏air less‏)، روي کارهاي فلزي در سه قشر، هر ‏قشر به ضخامت خشک 25 ميکرون.‏</t>
  </si>
  <si>
    <t>اضافه بها به رديف 250308 به ازاي هر يک ميکرون ‏اضافه ضخامت در هر قشر.‏</t>
  </si>
  <si>
    <t>تهيه مصالح و اجراي رنگ الکيدي به طريق بدون هوا ‏‏(‏air less‏)، روي کارهاي فلزي در سه قشر، هر قشر ‏به ضخامت خشک 25 ميکرون.‏</t>
  </si>
  <si>
    <t>اضافه بها به رديف 250310 به ازاي هر يک ميکرون ‏اضافه ضخامت در هر قشر.‏</t>
  </si>
  <si>
    <t>تهيه مصالح و اجراي رنگ روغني كامل روي در و ‏ساير كارهاي چوبي.‏</t>
  </si>
  <si>
    <t>تهيه مصالح و رنگ آميزي كارهاي چوبي با رنگ پلي ‏استر كامل.‏</t>
  </si>
  <si>
    <t>تهيه مصالح و اجراي رنگ لاك الكل روي كارهاي ‏چوبي.‏</t>
  </si>
  <si>
    <t>تهيه مصالح و اجراي سيلر و كليركاري كامل روي ‏كارهاي چوبي.‏</t>
  </si>
  <si>
    <t>تهيه مصالح و اجراي رنگ روغني كامل روي اندود ‏گچي ديوارها و سقفها.‏</t>
  </si>
  <si>
    <t>تهيه مصالح و اجراي رنگ پلاستيك كامل روي اندود ‏گچي ديوارها و سقفها.‏</t>
  </si>
  <si>
    <t>تهيه مصالح و اجراي رنگ نيم پلاستيك كامل روي ‏اندود گچي ديوارها و سقفها.‏</t>
  </si>
  <si>
    <t>تهيه مصالح و اجراي رنگ پلاستيك ماهوتي كامل ‏روي اندود گچي ديوارها و سقفها.‏</t>
  </si>
  <si>
    <t>تهيه مصالح و اجراي رنگ روغني ماهوتي كامل روي ‏اندود گچي ديوارها و سقفها.‏</t>
  </si>
  <si>
    <t>تهيه مصالح و اجراي رنگ آميزي با رنگ اكليل نسوز، ‏شامل آستر و رويه.‏</t>
  </si>
  <si>
    <t>تهيه مصالح و اجراي خط كشي منقطع و متناوب به ‏عرض 12 سانتيمتر، با رنگهاي ترافيك.‏</t>
  </si>
  <si>
    <t>تهيه مصالح و اجراي خط كشي متصل و مداوم به ‏عرض 12 سانتيمتر، با رنگهاي ترافيك.‏</t>
  </si>
  <si>
    <t>تهيه مصالح و اجراي رنگ آميزي سطوح آسفالت و ‏بتن با رنگ دوجزئي مانند خط عابر پياده.‏</t>
  </si>
  <si>
    <t>تهيه مصالح و اجراي رنگ آميزي روي سطوح ‏صفحات سيمان و پنبه نسوز (آزبست)، با رنگ ‏روغني شامل آستر و رويه.‏</t>
  </si>
  <si>
    <t>تهيه مصالح و اجراي رنـگ آميزي در نماهاي سيماني ‏و بتني با رنگ امولزيوني هم بسپار (كوپليمر)، شامل ‏دو قشر آستر و يك قشر رويه.‏</t>
  </si>
  <si>
    <t>تهيه مصالح و اجراي رنـگ آميزي در نماهاي سيماني ‏و بتني با رنگ رزيني اکريليک و حلال آب شامل يک ‏قشر پرايمر يک قشر آستر و يك قشر رويه.‏</t>
  </si>
  <si>
    <t>تهيه مصالح زيراساس ازمصالح رودخانه اي با دانه ‏بندي صفر تا 50 ميليمتر.‏</t>
  </si>
  <si>
    <t>فصل‏بيست‏وششم.زيراساس‏واساس</t>
  </si>
  <si>
    <t>تهيه مصالح زير اساس از مصالح رودخانه اي با دانه ‏بندي صفر تا 38 ميليمتر.‏</t>
  </si>
  <si>
    <t>تهيه مصالح زير اساس از مصالح رودخانه اي با دانه ‏بندي صفر تا 25 ميليمتر.‏</t>
  </si>
  <si>
    <t>تهيه مصالح اساس از مصالح رودخانه اي با دانه بندي ‏صفر تا50 ميليمتر، وقتي كه حداقل 50 درصد مصالح ‏مانده روي الك نمره 4 در يك وجه شكسته باشد.‏</t>
  </si>
  <si>
    <t>تهيه مصالح اساس از مصالح رودخانه اي با دانه بندي ‏صفر تا 38 ميليمتر، وقتي كه حداقل 50 درصد مصالح ‏مانده روي الك نمره 4 در يك وجه شكسته باشد.‏</t>
  </si>
  <si>
    <t>تهيه مصالح اساس از مصالح رودخانه اي با دانه بندي ‏صفر تا 25 ميليمتر، وقتي كه حداقل 50 درصد مصالح ‏مانده روي الك نمره 4 در يك وجه شكسته باشد.‏</t>
  </si>
  <si>
    <t>اضافه بها به رديف‌هاي 260301 تا 260303 ، در ‏صورتي كه درصد شكستگي مصالح روي الك نمره 4 ‏بيشتر از 50 درصد باشد (به ازاي هر 5 درصد اضافه ‏درصد شكستگي يك بار).‏</t>
  </si>
  <si>
    <t>پخش، آب پاشي، تسطيح و كوبيدن قشرهاي زير ‏اساس به ضخامت تا 15 سانتيمتر، با حداقل 100 ‏درصد تراكم به روش آشو اصلاحي.‏</t>
  </si>
  <si>
    <t>پخش، آب پاشي، تسطيح و كوبيدن قشرهاي زير ‏اساس به ضخامت تا 15 سانتيمتر، با حداقل 95 ‏درصد تراكم به روش آشو اصلاحي.‏</t>
  </si>
  <si>
    <t>پخش، آب پاشي، تسطيح و كوبيدن قشرهاي زير ‏اساس به ضخامت بيشتر از 15 سانتيمتر، با حداقل ‏‏100 درصد تراكم به روش آشو اصلاحي.‏</t>
  </si>
  <si>
    <t>پخش، آب پاشي، تسطيح و كوبيدن قشرهاي اساس به ‏ضخامت تا 10 سانتيمتر، با حداقل 100 درصد تراكم ‏به روش آشو اصلاحي.‏</t>
  </si>
  <si>
    <t>پخش، آب پاشي، تسطيح و كوبيدن قشرهاي اساس به ‏ضخامت بيشتر از 10 تا 15 سانتيمتر، با حداقل 100 ‏درصد تراكم به روش آشو اصلاحي.‏</t>
  </si>
  <si>
    <t>تهيه مصالح رودخانه اي (تونان) براي تحكيم بستر راه ‏و محوطه، يا اجراي قشر تقويتي در زير سازي راه و ‏محوطه.‏</t>
  </si>
  <si>
    <t>تهيه مصالح و اجراي اندود نفوذي (پريمكت) با قير ‏محلول.‏</t>
  </si>
  <si>
    <t>فصل‏بيست‏وهفتم.آسفالت</t>
  </si>
  <si>
    <t>تهيه مصالح و اجراي اندود سطحي (تك كت) با قير ‏محلول.‏</t>
  </si>
  <si>
    <t>تهيه و اجراي بتن آسفالتي با سنگ شكسته از مصالح ‏رودخانه اي براي قشر اساس قيري، هر گاه دانه بندي ‏مصالح صفر تا 25 ميليمتر باشد، به ازاي هر سانتيمتر ‏ضخامت آسفالت.‏</t>
  </si>
  <si>
    <t>تهيه و اجراي بتن آسفالتي با سنگ شكسته از مصالح ‏رودخانه اي براي قشر آستر (بيندر)، هر گاه دانه بندي ‏مصالح صفر تا 25 ميليمتر باشد، به‌ازاي هر سانتيمتر ‏ضخامت آسفالت.‏</t>
  </si>
  <si>
    <t>تهيه و اجراي بتن آسفالتي با سنگ شكسته از مصالح ‏رودخانه‌اي براي قشر آستر (بيندر)، هر گاه دانه بندي ‏مصالح صفر تا 19 ميليمتر باشد، به‌ازاي هر سانتيمتر ‏ضخامت آسفالت.‏</t>
  </si>
  <si>
    <t>تهيه و اجراي بتن آسفالتي با سنگ شكسته ازمصالح ‏رودخانه اي براي قشر رويه (توپكا)، هر گاه دانه بندي ‏مصالح صفر تا 19 ميليمتر باشد، به ازاي هر سانتيمتر ‏ضخامت آسفالت.‏</t>
  </si>
  <si>
    <t>اضافه‌بها به رديف‌هاي 270303 تا270306، در ‏صورتي كه آسفالت در پياده‌روها و معابر با عرض ‏كمتر از 2 متر اجرا شود.‏</t>
  </si>
  <si>
    <t>تهيه و اجراي آسفالت بام، به انضمام پخش و كوبيدن ‏آن به ضخامت 2 سانتيمتر.‏</t>
  </si>
  <si>
    <t>بنايي با بلوكهاي بتني پيش ساخته از بتن سبك (بتن ‏گازي) باملات ماسه سيمان 1:5 به ضخامت بيشتر از ‏‏25 سانتيمتر تا30 سانتيمتر.‏</t>
  </si>
  <si>
    <t>بنايي با بلوك سيماني توخالي كف پر تهيه شده با دانه ‏رس منبسط شده‏، به ضخامت تا 10 سانتيمتر با ملات ‏ماسه و سيمان 1:5.‏</t>
  </si>
  <si>
    <t>بنايي با بلوك سيماني توخالي كف پر تهيه شده با دانه ‏رس منبسط شده، به ضخامت حدود 15 سانتيمتر با ‏ملات ماسه و سيمان 1:5.‏</t>
  </si>
  <si>
    <t>بنايي با بلوك سيماني توخالي كف پر تهيه شده با دانه ‏رس منبسط شده‏‏‏، به ضخامت حدود 20 سانتيمتر با ‏ملات ماسه و سيمان 1:5.‏</t>
  </si>
  <si>
    <t>عايق كاري رطوبتي با يک قشر اندود قير‎.‎</t>
  </si>
  <si>
    <t>فصل‏سيزدهم.عايق‏كاري‏رطوبتي</t>
  </si>
  <si>
    <t>عايق كاري رطوبتي در زير عايقهاي مختلف حرارتي ‏با قير پليمري اصلاح شده.‏</t>
  </si>
  <si>
    <t>عايق كاري رطوبتي، با دو قشر اندود قير و يک لايه ‏گوني براي سطوح حمامها، توالتها و روي پي‌ها.‏</t>
  </si>
  <si>
    <t>عايق كاري رطوبتي، با دو قشر اندود قير و يک لايه ‏گوني براي ساير سطوح.‏</t>
  </si>
  <si>
    <t>عايق كاري رطوبتي، با سه قشر اندود قير و دو لايه ‏گوني براي سطوح حمامها، توالتها و روي پي‌ها.‏</t>
  </si>
  <si>
    <t>عايق كاري رطوبتي، با سه قشر اندود قير و دو لايه ‏گوني براي ساير سطوح.‏</t>
  </si>
  <si>
    <t>عايق كاري رطوبتي، با چهار قشر اندود قير و سه لايه ‏گوني براي سطوح حمامها، توالتها و روي پي‌ها.‏</t>
  </si>
  <si>
    <t>عايق كاري رطوبتي با چهار قشر اندود قير و سه لايه ‏گوني براي ساير سطوح.‏</t>
  </si>
  <si>
    <t>عايق كاري رطوبتي، با عايق پيش ساخته درجه يك ‏متشكل از قير و الياف پلي استر و تيشو به ضخامت 3 ‏ميليمتر، به انضمام قشر آستر براي سطوح حمامها، ‏توالتها و روي پي‌ها.‏</t>
  </si>
  <si>
    <t>عايق كاري رطوبتي، با عايق پيش ساخته درجه يك ‏متشكل از قير و الياف پلي استر و تيشو به ضخامت 3 ‏ميليمتر، به انضمام قشرآستر براي ساير سطوح.‏</t>
  </si>
  <si>
    <t>عايق كاري رطوبتي، با عايق پيش ساخته درجه يك ‏متشكل از قير و الياف پلي استر و تيشو به ضخامت 4 ‏ميليمتر، به انضمام قشرآستر براي سطوح حمامها، ‏توالت ها و روي پي‌ها.‏</t>
  </si>
  <si>
    <t>عايق كاري رطوبتي، با عايق پيش ساخته درجه يك ‏متشكل از قير و الياف پلي استر و تيشو به ضخامت 4 ‏ميليمتر، به انضمام قشرآستر براي ساير سطوح.‏</t>
  </si>
  <si>
    <t>تهيه و ريختن قشر رويه محافظ عايق پيش ساخته، با ‏مايع مخصوص به رنگهاي مختلف، براي سطوح بامها ‏و محلهايي كه روي عايق، آسفالت يا ساير پوششها ‏انجام نمي‌شود.‏</t>
  </si>
  <si>
    <t>عايق كاري حرارتي با عايق پشم شيشه با روکش ‏کاغذ کرافت به ضخامت 25 ميليمتر و به وزن ‏مخصوص 16 كيلو گرم در متر مكعب‏‎.‎</t>
  </si>
  <si>
    <t>فصل‏چهاردهم.عايق‏كاري‏حرارتي</t>
  </si>
  <si>
    <t>عايق كاري حرارتي با عايق پشم شيشه با روکش ‏کاغذ کرافت به ضخامت 25 ميليمتر و به وزن ‏مخصوص 20 كيلو گرم در متر مكعب.‏</t>
  </si>
  <si>
    <t>عايق كاري حرارتي با عايق پشم شيشه با روکش ‏کاغذ کرافت به ضخامت 30 ميليمتر و به وزن ‏مخصوص 12 كيلو گرم در متر مكعب.‏</t>
  </si>
  <si>
    <t>عايق كاري حرارتي با عايق پشم شيشه با روکش ‏کاغذ کرافت به ضخامت 50 ميليمتر و به وزن ‏مخصوص 12 كيلو گرم در متر مكعب.‏</t>
  </si>
  <si>
    <t>عايق كاري حرارتي با عايق پشم شيشه با روکش ‏کاغذ کرافت به ضخامت 50 ميليمتر و به وزن ‏مخصوص 16 كيلو گرم در متر مكعب.‏</t>
  </si>
  <si>
    <t>عايق كاري حرارتي با عايق پشم شيشه با روکش ‏کاغذ کرافت به ضخامت 50 ميليمتر و به وزن ‏مخصوص 20 كيلو گرم در متر مكعب.‏</t>
  </si>
  <si>
    <t>اضافه بها به رديف‌هاي 140101 تا 140106، در ‏صورتي كه از روکش آلومينيوم ساده بجاي كاغذ ‏كرافت استفاده شود.‏</t>
  </si>
  <si>
    <t>اضافه بها به رديف‌هاي 140101 تا 140106، در ‏صورتي كه از روكش آلومينيوم مسلح بجاي کاغذ ‏کرافت استفاده شود.‏</t>
  </si>
  <si>
    <t>عايق كاري حرارتي با عايق پشم شيشه به صورت ‏پانل و بدون روکش به ضخامت 25 ميليمتر و به وزن ‏مخصوص 36 كيلو گرم در متر مكعب.‏</t>
  </si>
  <si>
    <t>عايق كاري حرارتي با عايق پشم شيشه به صورت ‏پانل و بدون روکش به ضخامت 25 ميليمتر و به وزن ‏مخصوص 50 كيلو گرم در متر مكعب.‏</t>
  </si>
  <si>
    <t>عايق كاري حرارتي با عايق پشم شيشه به صورت ‏پانل و بدون روکش به ضخامت 25 ميليمتر و به وزن ‏مخصوص 100 كيلو گرم در متر مكعب.‏</t>
  </si>
  <si>
    <t>عايق كاري حرارتي با عايق پشم شيشه به صورت ‏پانل و بدون روکش، به ضخامت 50 ميليمتر و به وزن ‏مخصوص 36 کيلوگرم در متر مکعب.‏</t>
  </si>
  <si>
    <t>عايق كاري حرارتي با عايق پشم شيشه به صورت ‏پانل و بدون روکش، به ضخامت 50 ميليمتر و به وزن ‏مخصوص 50 کيلوگرم در متر مکعب.‏</t>
  </si>
  <si>
    <t>عايق كاري حرارتي با عايق پشم شيشه به صورت ‏پانل و بدون روکش، به ضخامت 50 ميليمتر و به وزن ‏مخصوص 100 کيلوگرم در متر مکعب.‏</t>
  </si>
  <si>
    <t>عايق كاري حرارتي با عايق پشم شيشه يكطرف ‏توري‌دار به‌ضخامت 50 ميليمتر و وزن مخصوص 60 ‏كيلوگرم در مترمكعب.‏</t>
  </si>
  <si>
    <t>عايق كاري حرارتي با عايق پشم شيشه يكطرف ‏توري‌دار به‌ضخامت 75 ميليمتر و وزن مخصوص 60 ‏كيلوگرم در مترمكعب.‏</t>
  </si>
  <si>
    <t>عايق كاري حرارتي با عايق پشم سنگ بدون روكش ‏به‌ضخامت 50 ميليمتر و وزن مخصوص 30 كيلوگرم ‏در مترمكعب.‏</t>
  </si>
  <si>
    <t>عايق كاري حرارتي با عايق پشم سنگ با روكش كاغذ ‏كرافت به‌ضخامت 50 ميليمتر و وزن مخصوص 30 ‏كيلوگرم در مترمكعب.‏</t>
  </si>
  <si>
    <t>اضافه‌بها به رديف 140601 وقتي كه از روكش ‏آلومينيوم مسلح به‌جاي كاغذ كرافت استفاده شود.‏</t>
  </si>
  <si>
    <t>عايق پشم سنگ به‌صورت پانل و بدون روكش به ‏ضخامت 25 ميليمتر و وزن مخصوص 100 كيلوگرم ‏در مترمكعب.‏</t>
  </si>
  <si>
    <t>عايق پشم سنگ به‌صورت پانل و بدون روكش به ‏ضخامت 30 ميليمتر و وزن مخصوص 80 كيلوگرم در ‏مترمكعب.‏</t>
  </si>
  <si>
    <t>عايق پشم سنگ به‌صورت پانل و بدون روكش به ‏ضخامت 50 ميليمتر و وزن مخصوص 80 كيلوگرم در ‏مترمكعب.‏</t>
  </si>
  <si>
    <t>عايق پشم سنگ به‌صورت پانل و بدون روكش به ‏ضخامت 50 ميليمتر و وزن مخصوص 100 كيلوگرم ‏در مترمكعب.‏</t>
  </si>
  <si>
    <t>عايق پشم سنگ به‌صورت پانل و بدون روكش به ‏ضخامت 60 ميليمتر و وزن مخصوص 100 كيلوگرم ‏در مترمكعب.‏</t>
  </si>
  <si>
    <t>عايق پشم سنگ به‌صورت پانل و بدون روكش به ‏ضخامت 75 ميليمتر و وزن مخصوص 80 كيلوگرم در ‏مترمكعب.‏</t>
  </si>
  <si>
    <t>عايق پشم سنگ يكطرف توري‌دار به ضخامت 30 ‏ميليمتر و وزن مخصوص 80 كيلوگرم در مترمكعب.‏</t>
  </si>
  <si>
    <t>عايق پشم سنگ يكطرف توري‌دار به ضخامت 30 ‏ميليمتر و وزن مخصوص 100 كيلوگرم در مترمكعب.‏</t>
  </si>
  <si>
    <t>عايق پشم سنگ يكطرف توري‌دار به ضخامت 50 ‏ميليمتر و وزن مخصوص 80 كيلوگرم در مترمكعب.‏</t>
  </si>
  <si>
    <t>عايق پشم سنگ يكطرف توري‌دار به ضخامت 50 ‏ميليمتر و وزن مخصوص 100 كيلوگرم در مترمكعب.‏</t>
  </si>
  <si>
    <t>عايق پشم سنگ يكطرف توري‌دار به ضخامت 75 ‏ميليمتر و وزن مخصوص 80 كيلوگرم در مترمكعب.‏</t>
  </si>
  <si>
    <t>عايق پشم سنگ يكطرف توري‌دار به ضخامت 75 ‏ميليمتر و وزن مخصوص 100 كيلوگرم در مترمكعب.‏</t>
  </si>
  <si>
    <t>عايق پشم سنگ يكطرف توري‌دار به ضخامت 100 ‏ميليمتر و وزن مخصوص 80 كيلوگرم در مترمكعب.‏</t>
  </si>
  <si>
    <t>عايق پشم سنگ يكطرف توري‌دار به ضخامت 100 ‏ميليمتر و وزن مخصوص 100 كيلوگرم در مترمكعب.‏</t>
  </si>
  <si>
    <t>عايق‌كاري حرارتي با عايق پلي‌اورتان به ضخامت 15 ‏ميليمتر.‏</t>
  </si>
  <si>
    <t>عايق‌كاري حرارتي با عايق پلي‌اورتان به ضخامت 50 ‏ميليمتر.‏</t>
  </si>
  <si>
    <t>عايق‌كاري حرارتي با عايق پلي‌اورتان به ضخامت ‏‏100 ميليمتر.‏</t>
  </si>
  <si>
    <t>عايق‌كاري حرارتي با عايق پلي‌اورتان به ضخامت ‏‏150 ميليمتر.‏</t>
  </si>
  <si>
    <t>عايق‌كاري حرارتي با عايق پلي‌اورتان به ضخامت ‏‏200 ميليمتر.‏</t>
  </si>
  <si>
    <t>اضافه‌بها به رديف‌هاي 141001 تا 141005 براي هر ‏مترمربع كاغذ كرافت كه سطح عايق را بپوشاند.‏</t>
  </si>
  <si>
    <t>اضافه‌بها به رديف‌هاي 141001 تا 141005 براي هر ‏مترمربع ورق نازك آلومينيوم مسلح به‌ضخامت اسمي ‏‏80 ميكرون كه سطح عايق را بپوشاند.‏</t>
  </si>
  <si>
    <t>پركردن درز بين پانلهاي پلي‌اورتان و همچنين در ‏محل تلاقي عايق با سطوح مختلف به‌طريق تزريق ‏پلي‌اورتان برحسب وزن مصرفي.‏</t>
  </si>
  <si>
    <t>عايق‌كاري حرارتي با عايق پلي‌استايرن به‌ضخامت 15 ‏ميليمتر.‏</t>
  </si>
  <si>
    <t>عايق‌كاري حرارتي با عايق پلي‌استايرن به‌ضخامت 50 ‏ميليمتر.‏</t>
  </si>
  <si>
    <t>عايق‌كاري حرارتي با عايق پلي‌استايرن به‌ضخامت ‏‏100 ميليمتر.‏</t>
  </si>
  <si>
    <t>عايق‌كاري حرارتي با عايق پلي‌استايرن به‌ضخامت ‏‏150 ميليمتر.‏</t>
  </si>
  <si>
    <t>عايق‌كاري حرارتي با عايق پلي‌استايرن به‌ضخامت ‏‏200 ميليمتر.‏</t>
  </si>
  <si>
    <t>عايق‌كاري حرارتي با عايق پلي‌استايرن به‌ضخامت ‏‏250 ميليمتر.‏</t>
  </si>
  <si>
    <t>تهيه و نصب ورقهاي صاف آزبست سيمان به ‏ضخامت حدود 6 ميليمتر، براي پوشش سقف كاذب ‏با برشهاي لازم به ابعاد مختلف‎.‎</t>
  </si>
  <si>
    <t>فصل‏پانزدهم.كارهاي‏آزبست‏سيمان</t>
  </si>
  <si>
    <t>تهيه و نصب ورقهاي صاف آزبست سيمان به ‏ضخامت 8 ميليمتر، براي پوشش سقف كاذب با ‏برشهاي لازم به ابعاد مختلف.‏</t>
  </si>
  <si>
    <t>تهيه و نصب ورقهاي صاف آزبست سيمان به ‏ضخامت 10 ميليمتر، براي پوشش سقف كاذب با ‏برشهاي لازم به ابعاد مختلف.‏</t>
  </si>
  <si>
    <t>تهيه و نصب ورقهاي صاف آزبست سيمان به ‏ضخامت 12 ميليمتر، براي پوشش سقف كاذب با ‏برشهاي لازم به ابعاد مختلف.‏</t>
  </si>
  <si>
    <t xml:space="preserve"> شماره فهرست بها </t>
  </si>
  <si>
    <t xml:space="preserve">    شرح رديف فهرست بها     </t>
  </si>
  <si>
    <t xml:space="preserve"> واحد رديف </t>
  </si>
  <si>
    <t xml:space="preserve"> بهاي واحد برآورد </t>
  </si>
  <si>
    <t xml:space="preserve"> عنوان فصل </t>
  </si>
  <si>
    <t xml:space="preserve"> فصل </t>
  </si>
  <si>
    <t xml:space="preserve"> رشته </t>
  </si>
  <si>
    <t>بوته كني در زمينهاي پوشيده شده از بوته و خارج ‏كردن ريشه‌هاي آن از محل عمليات.‏</t>
  </si>
  <si>
    <t>مترمربع</t>
  </si>
  <si>
    <t>‏فصل‏اول.عمليات‏تخريب‏</t>
  </si>
  <si>
    <t>ابنيه</t>
  </si>
  <si>
    <t>کندن و يا بريدن و در صورت لزوم ريشه كن كردن ‏درخت از هر نوع، در صورتي كه محيط تنه درخت ‏در سطح زمين تا 15 سانتي متر باشد، به ازاي هر 5 ‏سانتي متر محيط تنه (کسر 5 سانتي متر به تناسب ‏محاسبه مي‌شود) و حمل آن به خارج محل عمليات.‏</t>
  </si>
  <si>
    <t>اصله</t>
  </si>
  <si>
    <t>بريدن درخت از هر نوع، در صورتي كه محيط تنه ‏درخت در سطح زمين بيش از 15 تا 30 سانتي متر ‏باشد و حمل آن به خارج محل عمليات.‏</t>
  </si>
  <si>
    <t>بريدن درخت از هر نوع، در صورتي كه محيط تنه ‏درخت در سطح زمين بيش از 30 تا 60 سانتي متر ‏باشد و حمل آن به خارج محل عمليات.‏</t>
  </si>
  <si>
    <t>بريدن درخت از هر نوع، در صورتي كه محيط تنه ‏درخت در سطح زمين بيش از 60 تا 90 سانتي متر ‏باشد و حمل آن به خارج محل عمليات.‏</t>
  </si>
  <si>
    <t>اضافه بها به رديف 010105، به ازاي هر 10 سانتي ‏متر كه به محيط تنه درخت اضافه شود (كسر 10 ‏سانتي متر، به تناسـب محاسبه مي‌شود).‏</t>
  </si>
  <si>
    <t>ريشه كن كردن درخت‌ها و حمل ريشه‌ها به خارج از ‏محل عمليات در صورتي كه محيط تنه درخت ‏درسطح زمين بيش از 15 تا 30 سانتي متر باشد.‏</t>
  </si>
  <si>
    <t>ريشه كن كردن درخت‌ها و حمل ريشه‌ها به خارج از ‏محل عمليات در صورتي كه محيط تنه درخت ‏درسطح زمين بيش از 30 تا 60 سانتي متر باشد.‏</t>
  </si>
  <si>
    <t>ريشه كن كردن درخت‌ها و حمل ريشه‌ها به خارج از ‏محل عمليات در صورتي كه محيط تنه درخت ‏درسطح زمين بيش از 60 تا 90 سانتي متر باشد.‏</t>
  </si>
  <si>
    <t>اضافه بها به رديـف 010109، به ازاي هر 10 ‏سانتيمتر كه به محيط تنه درخـت اضافه شود (كسر10 ‏سانتيمتر، به تناسـب محاسبه مي شود.).‏</t>
  </si>
  <si>
    <t>پر کردن و کوبيدن جاي ريشه با خاک مناسب در ‏صورتي که محيط تنه درخت در سطح زمين تا 15 ‏سانتي متر باشد به ازاي هر 5 سانتي متر محيط تنه ‏‏(كسر 5 سانتيمتر، به تناسـب محاسبه مي شود.).‏</t>
  </si>
  <si>
    <t>پر کردن و کوبيدن جاي ريشه با خاک مناسب در ‏صورتي که محيط تنه درخت در سطح زمين بيش از ‏‏15 تا 30 سانتي متر باشد.‏</t>
  </si>
  <si>
    <t>پر کردن و کوبيدن جاي ريشه با خاک مناسب در ‏صورتي که محيط تنه درخت در سطح زمين بيش از ‏‏30 تا 60 سانتي متر باشد.‏</t>
  </si>
  <si>
    <t>پر کردن و کوبيدن جاي ريشه با خاک مناسب در ‏صورتي که محيط تنه درخت در سطح زمين بيش از ‏‏60 تا 90 سانتي متر باشد.‏</t>
  </si>
  <si>
    <t>اضافه بها به رديـف 010114، به ازاي هر 10 ‏سانتيمتر كه به محيط تنه درخـت اضافه شود (كسر ‏‏10 سانتيمتر، به تناسـب محاسبه مي شود).‏</t>
  </si>
  <si>
    <t>مترطول</t>
  </si>
  <si>
    <t>ايجاد شيار، براي عبور لوله آب و گاز تا سطح مقطع، ‏‏20 سانتيمتر مربع در سطوح بنايي غيربتني .‏</t>
  </si>
  <si>
    <t>ايجاد شيار، براي عبور لوله آب و گاز، با سطح مقطع، ‏بيش از20 تا40 سانتيمترمربع در سطوح بنايي غير ‏بتني.‏</t>
  </si>
  <si>
    <t>اضافه بها به رديف 010208، به ازاي هريك ‏سانتيمترمربع كه به سطح اضافه شود.‏</t>
  </si>
  <si>
    <t>ايجاد شيار، براي عبور لوله آب و گاز، تا سطح مقطع، ‏‏20 سانتيمتر مربع در سطوح بتني.‏</t>
  </si>
  <si>
    <t>ايجاد شيار، براي عبور لوله آب و گاز، با سطح مقطع، ‏بيش از20 تا40 سانتيمتر مربع در سطوح بتني.‏</t>
  </si>
  <si>
    <t>اضافه بها به‌رديف 010211، براي هر يك سانتيمتر ‏مربع كه به سطح مقطع اضافه شود.‏</t>
  </si>
  <si>
    <t>تخريب كلي ساختمانهاي خشتي، گلي و چينه‌اي، ‏شامل تمام عمليات تخريب.‏</t>
  </si>
  <si>
    <t>تخريب كلي ساختمانهاي آجري، سنگي و بلوكي با ‏ملاتهاي مختلف، شامل تمام عمليات تخريب.‏</t>
  </si>
  <si>
    <t>تخريب بناييهاي خشتي يا چينه‌هاي گلي (چينه باغي).‏</t>
  </si>
  <si>
    <t>مترمكعب</t>
  </si>
  <si>
    <t>تخريب بناييهاي آجري، بلوكي و سنگي كه باملات ‏ماسه و سيمان، يا باتارد چيده شده باشد.‏</t>
  </si>
  <si>
    <t>تخريب بناييهاي آجري، بلوكي و سنگي كه با ملات ‏گل آهك، ماسه آهك يا گچ و خاك چيده شده باشد.‏</t>
  </si>
  <si>
    <t>تخريب سقف آجري با تيرآهن يا بدون تيرآهن، ‏به‌هرضخامت، با برداشتن تيرآهن‌هاي مربوط.‏</t>
  </si>
  <si>
    <t>تخريب انواع بتن غيرمسلح، باهر عيار سيمان.‏</t>
  </si>
  <si>
    <t>تخريب بتن مسلح، با هرعيار سيمان و بريدن ميل‌گرد.‏</t>
  </si>
  <si>
    <t>تخريب شفته با هرعيار.‏</t>
  </si>
  <si>
    <t>تفكيك، دسته‌بندي و يا چيدن آجرها، بلوك‌ها، ‏سنگ‌ها و مصالح مشابه حاصل از تخريب، برحسب ‏حجم ظاهري مصالح چيده شده.‏</t>
  </si>
  <si>
    <t>برچيدن پله موزاييكي يا سنگي ريشه‌دار، به ‌هر عرض ‏و ارتفاع.‏</t>
  </si>
  <si>
    <t>برچيدن فرش كف آجري يا موزاييكي با هر نوع ‏ملات.‏</t>
  </si>
  <si>
    <t>برچيدن سنگ پله‌ها، يا فرش كف، يا ديوار كه با ‏سنگ پلاك اجرا شده‌اند همراه با ملات مربوط.‏</t>
  </si>
  <si>
    <t>برچيدن فرش كف از سنگهاي ريشه دار يا قلوه، ‏همراه با ملات مربوط.‏</t>
  </si>
  <si>
    <t>برچيدن سراميك يا كاشي لعابي با ملات مربوط و ‏تراشيدن ملات باقي مانده روي ديوار يا كف.‏</t>
  </si>
  <si>
    <t>تراشيدن كاهگل پشت بام به‌هر ضخامت.‏</t>
  </si>
  <si>
    <t>تراشيدن اندود كاهگل ديوارها يا سقفها همراه با اندود ‏گچ روي آن، به‌هر ضخامت.‏</t>
  </si>
  <si>
    <t>تراشيدن اندود گچ و خاك ديوارها يا سقفها همراه با ‏اندود گچ روي آن، به‌هر ضخامت.‏</t>
  </si>
  <si>
    <t>تراشيدن اندودهاي ماسه سيمان، يا باتارد، يا ماسه ‏آهك، به‌هر ضخامت.‏</t>
  </si>
  <si>
    <t>درآوردن بند كهنه گچي، يا گچ و خاكستر و خاك و ‏مانند آن، و پاك كردن درزها برحسب سطح ديوار.‏</t>
  </si>
  <si>
    <t>درآوردن بندهاي با ملات ماسه سيمان يا ماسه آهك و ‏مانندآن، و پاك كردن و شستن درزها برحسب سطح ‏ديوار.‏</t>
  </si>
  <si>
    <t>برچيدن سقف اطاقهايي كه با تير چوبي و حصير و ‏توفال و كاه گل پوشيده شده است.‏</t>
  </si>
  <si>
    <t>برچيدن هر نوع سفال بام.‏</t>
  </si>
  <si>
    <t>برچيدن عايقكاري، اعم از قيرگوني مشمع قيراندود و ‏يا مشابه آن، هر چند لا كه باشد.‏</t>
  </si>
  <si>
    <t>برچيدن (تخريب) جدول‌هاي بتني پيش ساخته.‏</t>
  </si>
  <si>
    <t>برچيدن تخته زير شيرواني يا توفال سقف.‏</t>
  </si>
  <si>
    <t>برچيدن لاپه چوبي به‌طور كامل، بر حسب سطح ‏تصوير افقي سقف.‏</t>
  </si>
  <si>
    <t>برچيدن خرپاي چوبي، به‌انضمام اتصالات و تير ‏ريزيهاي چوبي بين خرپاها، برحسب سطح تصوير ‏افقي سقف.‏</t>
  </si>
  <si>
    <t>برچيدن در و پنجره چوبي، همراه با چهار چوب ‏مربوط.‏</t>
  </si>
  <si>
    <t>عدد</t>
  </si>
  <si>
    <t>برچيدن پاراوان چوبي يا فلزي.‏</t>
  </si>
  <si>
    <t>باز كردن قفل و يراق آلات در و پنجره لولا، چفت، ‏دستگيره و مانند آن، برحسب هر در يا پنجره.‏</t>
  </si>
  <si>
    <t>برچيدن پنجره يا درهاي فلزي، همراه با قاب مربوط.‏</t>
  </si>
  <si>
    <t>برچيدن و صاف كردن (در حد امكان)، و دور چين ‏كردن آهن ورق صاف يا کرکره‌اي از روي شيرواني، ‏سايه‌بان، جان‌پناه، كف پنجره و مانند آن، برحسب ‏سطح برچيده شده.‏</t>
  </si>
  <si>
    <t>برچيدن ورق‌هاي صاف يا موجدار آزبست سيمان، ‏برحسب سطح برچيده شده.‏</t>
  </si>
  <si>
    <t>اضافه بها به رديف 270501 براي هر يك سانتيمتر ‏افزايش ضخامت.‏</t>
  </si>
  <si>
    <t>تهيه مصالح و پركردن درزهاي كف سازي هاي بتني ‏با ماسه آسفالت.‏</t>
  </si>
  <si>
    <t>حمل آهن آلات و سيمان پاكتي، نسبت به مازاد بر30 ‏كيلومتر تا فاصله 75 كيلومتر.‏</t>
  </si>
  <si>
    <t>فصل‏بيست‏وهشتم.حمل‏ونقل</t>
  </si>
  <si>
    <t>حمل آهن آلات و سيمان پاكتي، نسبت به مازاد بر 75 ‏كيلومتر تا فاصله 150 كيلومتر.‏</t>
  </si>
  <si>
    <t>حمل آهن آلات و سيمان پاكتي، نسبت به مازاد ‏بر150 كيلومتر تا فاصله 300 كيلومتر.‏</t>
  </si>
  <si>
    <t>حمل آهن آلات و سيمان پاكتي، نسبت به مازاد بر ‏‏300 كيلومتر تا فاصله450 كيلومتر.‏</t>
  </si>
  <si>
    <t>حمل آهن آلات و سيمان پاكتي، نسبت به مازاد ‏بر450 كيلومتر تا فاصله 750 كيلومتر.‏</t>
  </si>
  <si>
    <t>حمل آهن آلات و سيمان پاكتي، نسبت به مازاد ‏بر750 كيلومتر.‏</t>
  </si>
  <si>
    <t>حمل آجر و مصالح سنگي نسبت به مازاد بر 30 ‏كيلومتر تا فاصله 75 كيلومتر.‏</t>
  </si>
  <si>
    <t>حمل آجر و مصالح سنگي نسبت به مازاد بر 75 ‏كيلومتر تا فاصله 150 كيلومتر.‏</t>
  </si>
  <si>
    <t>حمل آجر و مصالح سنگي نسبت به مازاد بر 150 ‏كيلومتر تا فاصله 300 كيلومتر.‏</t>
  </si>
  <si>
    <t>حمل آجر و مصالح سنگي نسبت به مازاد بر 300 ‏كيلومتر تا فاصله 450 كيلومتر.‏</t>
  </si>
  <si>
    <t>حمل آجر ومصالح سنگي نسبت به مازاد بر 450 ‏كيلومتر تا فاصله 750 كيلومتر.‏</t>
  </si>
  <si>
    <t>حمل آجر و مصالح سنگي نسبت به مازاد بر750 ‏كيلومتر.‏</t>
  </si>
  <si>
    <t>حمل آسفالت نسبت به مازاد30 كيلو متر تا فاصله 75 ‏كيلومتر.‏</t>
  </si>
  <si>
    <t>ماسه شسته.‏</t>
  </si>
  <si>
    <t>پيوست1)مصالح‏پايكار</t>
  </si>
  <si>
    <t>شن شسته.‏</t>
  </si>
  <si>
    <t>سنگ قلوه.‏</t>
  </si>
  <si>
    <t>مصالح زير اساس از مصالح رودخانه اي.‏</t>
  </si>
  <si>
    <t>مصالح اساس شكسته از مصالح رودخانه اي.‏</t>
  </si>
  <si>
    <t>سنگ لاشه.‏</t>
  </si>
  <si>
    <t>سنگ لاشه قواره شده موزاييكي.‏</t>
  </si>
  <si>
    <t>سنگ لاشه قواره شده موزاييكي درز شده.‏</t>
  </si>
  <si>
    <t>سنگ بادبر.‏</t>
  </si>
  <si>
    <t>انواع سنگ دوتيشه ريشه دار.‏</t>
  </si>
  <si>
    <t>انواع سنگ پلاك تراورتن سفيد به ‌ضخامت 2 ‏سانتيمتر.‏</t>
  </si>
  <si>
    <t>انواع سنگ پلاك تراورتن رنگي به ‌ضخامت 2 ‏سانتيمتر.‏</t>
  </si>
  <si>
    <t>انواع سنگ پلاك لاشتر به‌ضخامت 2 سانتيمتر.‏</t>
  </si>
  <si>
    <t>انواع سنگ پلاك سياه به‌ضخامت 2 سانتيمتر.‏</t>
  </si>
  <si>
    <t>انواع سنگ پلاك مرمريت به‌ضخامت 2 سانتيمتر.‏</t>
  </si>
  <si>
    <t>انواع سنگ پلاك چيني به‌ضخامت 2 سانتيمتر.‏</t>
  </si>
  <si>
    <t>انواع سنگ لاشه تراورتن به‌ضخامت 2 سانتيمتر.‏</t>
  </si>
  <si>
    <t>تن</t>
  </si>
  <si>
    <t>انواع سنگ قرنيز به‌ضخامت 2 سانتيمتر.‏</t>
  </si>
  <si>
    <t>سيمان پرتلند نوع يك پاكتي.‏</t>
  </si>
  <si>
    <t>سيمان پرتلند نوع يك فله.‏</t>
  </si>
  <si>
    <t>سيمان پرتلند نوع دو پاكتي.‏</t>
  </si>
  <si>
    <t>سيمان پرتلند نوع دو فله.‏</t>
  </si>
  <si>
    <t>سيمان پرتلند نوع 5 پاكتي.‏</t>
  </si>
  <si>
    <t>سيمان پرتلند نوع 5 فله.‏</t>
  </si>
  <si>
    <t>سيمان سفيد پاكتي.‏</t>
  </si>
  <si>
    <t>گچ پاكتي.‏</t>
  </si>
  <si>
    <t>گچ فله.‏</t>
  </si>
  <si>
    <t>كلوخه آهك زنده.‏</t>
  </si>
  <si>
    <t>آجر فشاري.‏</t>
  </si>
  <si>
    <t>قالب</t>
  </si>
  <si>
    <t>انواع آجر ماشيني سوراخدار.‏</t>
  </si>
  <si>
    <t>انواع آجر قزاقي.‏</t>
  </si>
  <si>
    <t>انواع بلوك سفال (آجر تيغه).‏</t>
  </si>
  <si>
    <t>انواع بلوك سفال (سقفي).‏</t>
  </si>
  <si>
    <t>انواع بلوك سيماني ديواري.‏</t>
  </si>
  <si>
    <t>انواع بلوك سيماني سقفي.‏</t>
  </si>
  <si>
    <t>انواع تيرآهن.‏</t>
  </si>
  <si>
    <t>انواع تيرآهن بال پهن.‏</t>
  </si>
  <si>
    <t>انواع ناوداني.‏</t>
  </si>
  <si>
    <t>انواع نبشي.‏</t>
  </si>
  <si>
    <t>انواع سپري.‏</t>
  </si>
  <si>
    <t>انواع قوطي.‏</t>
  </si>
  <si>
    <t>انواع تسمه.‏</t>
  </si>
  <si>
    <t>انواع ورق سياه.‏</t>
  </si>
  <si>
    <t>انواع ميل گرد ساده.‏</t>
  </si>
  <si>
    <t>انواع ميل گردآجدار.‏</t>
  </si>
  <si>
    <t>انواع شبكه جوشي فولادي.‏</t>
  </si>
  <si>
    <t>انواع پروفيلهاي توخالي، پروفيل ‏Z‏ و پروفيل ‏چهارچوب.‏</t>
  </si>
  <si>
    <t>انواع ورقهاي گالوانيزه.‏</t>
  </si>
  <si>
    <t>انواع توري سيمي.‏</t>
  </si>
  <si>
    <t>انواع رابيتس.‏</t>
  </si>
  <si>
    <t>انواع پروفيل آلومينيومي.‏</t>
  </si>
  <si>
    <t>انواع ورق آلومينيومي.‏</t>
  </si>
  <si>
    <t>انواع در و پنجره آلومينيومي.‏</t>
  </si>
  <si>
    <t>انواع ورقهاي صاف آزبست سيمان.‏</t>
  </si>
  <si>
    <t>انواع ورقهاي موجدارآزبست سيمان.‏</t>
  </si>
  <si>
    <t>انواع موزاييك سيماني ساده.‏</t>
  </si>
  <si>
    <t>انواع موزاييك ايراني.‏</t>
  </si>
  <si>
    <t>انواع موزاييك فرنگي.‏</t>
  </si>
  <si>
    <t>انواع عايق‌هاي پيش ساخته رطوبتي.‏</t>
  </si>
  <si>
    <t>انواع كاشي ديواري.‏</t>
  </si>
  <si>
    <t>انواع كاشي كفي (سراميك).‏</t>
  </si>
  <si>
    <t>تراورس خارجي.‏</t>
  </si>
  <si>
    <t>تخته نراد خارجي.‏</t>
  </si>
  <si>
    <t>تراورس ايراني.‏</t>
  </si>
  <si>
    <t>تخته و الوار ايراني.‏</t>
  </si>
  <si>
    <t>انواع فيبر.‏</t>
  </si>
  <si>
    <t>انواع نئوپان.‏</t>
  </si>
  <si>
    <t>انواع تخته سه لايي ايراني.‏</t>
  </si>
  <si>
    <t>انواع قير.‏</t>
  </si>
  <si>
    <t>انواع درچوبي پيش ساخته.‏</t>
  </si>
  <si>
    <t>انواع چهارچوب چوبي.‏</t>
  </si>
  <si>
    <t>انواع كف پوش پلاستيكي.‏</t>
  </si>
  <si>
    <t>انواع كف پوش لاستيكي.‏</t>
  </si>
  <si>
    <t>انواع پوكه.‏</t>
  </si>
  <si>
    <t>انواع چتايي.‏</t>
  </si>
  <si>
    <t>انواع شيشه به‌ضخامت 3 ميليمتر و كمتر.‏</t>
  </si>
  <si>
    <t>انواع شيشه به‌ضخامت 4 ميليمتر.‏</t>
  </si>
  <si>
    <t>انواع شيشه به‌ضخامت 6 ميليمتر و بيشتر.‏</t>
  </si>
  <si>
    <t>انواع رنگ روغني.‏</t>
  </si>
  <si>
    <t>انواع رنگ پلاستيك.‏</t>
  </si>
  <si>
    <t>تهيه و نصب ورقهاي صاف آزبست سيمان به ‏ضخامت 6 ميليمتر، براي پوشش سطوح قايم و نماها ‏با برشهاي لازم به ابعاد مختلف و تعبيه محل دودكش ‏و هواكش.‏</t>
  </si>
  <si>
    <t>تهيه و نصب ورقهاي صاف آزبست سيمان به ‏ضخامت 8 ميليمتر، براي پوشش سطوح قايم و نماها ‏با برشهاي لازم به ابعاد مختلف و تعبيه محل دودكش ‏و هواكش.‏</t>
  </si>
  <si>
    <t>تهيه و نصب ورقهاي صاف آزبست سيمان به ‏ضخامت 10 ميليمتر، براي پوشش سطوح قايم و ‏نماها با برشهاي لازم به ابعاد مختلف و تعبيه محل ‏دودكش و هواكش.‏</t>
  </si>
  <si>
    <t>تهيه و نصب ورقهاي صاف آزبست سيمان به ‏ضخامت 12 ميليمتر، براي پوشش سطوح قايم و ‏نماها با برشهاي لازم به ابعاد مختلف و تعبيه محل ‏دودكش و هواكش.‏</t>
  </si>
  <si>
    <t>تهيه و نصب ورقهاي موجدار آزبست سيمان با طول ‏موج حدود 175 ميليمتر براي پوشش روي سطوح ‏شيبدار با هم پوشاني لازم و برش، تعبيه محل ‏دودكش، هواكش و مصالح مورد نياز براي آب بندي.‏</t>
  </si>
  <si>
    <t>تهيه و نصب ورقهاي موجدار آزبست سيمان با طول ‏موج حدود 175 ميليمتر براي پوشش روي سطوح ‏قايم با هم پوشاني لازم و برش، تعبيه محل دودكش، ‏هواكش و مصالح مورد نياز براي آب بندي.‏</t>
  </si>
  <si>
    <t>تهيه، ساخت و نصب چهارچوب فلزي از ورق (با يا ‏بدون كتيبه)، با شاخكهاي اتصالي مربوط و جاسازيها ‏و تقويتهاي لازم براي قفل و لولا.‏</t>
  </si>
  <si>
    <t>فصل‏شانزدهم.كارهاي‏فولادي‏سبك</t>
  </si>
  <si>
    <t>تهيه، ساخت و نصب در و پنجره آهني از نبشي، ‏سپري، ناوداني، ميل گرد ورق و مانند آن، با جاسازي ‏و دستمزد نصب يراق آلات همراه با جوشكاري و ‏ساييدن لازم.‏</t>
  </si>
  <si>
    <t>تهيه، ساخت و نصب حفاظ، نرده و نرده‌بان و ‏قابسازي فلزي كف پله‌ها از نبشي، سپري، ناوداني و ‏ميل گرد ورق و مانندآن، با جاسازي و دستمزد نصب ‏يراق آلات همراه با جوشكاري و ساييدن لازم.‏</t>
  </si>
  <si>
    <t>تهيه، ساخت و نصب چهارچوب، در و پنجره آهني از ‏پروفيلهاي تو خالي، با جاسازي و دستمزد نصب يراق ‏آلات همراه با جوشكاري وساييدن لازم.‏</t>
  </si>
  <si>
    <t>تهيه، ساخت و نصب حفاظ نرده و نرده بان و ‏قابسازي فلزي كف پله ها از لوله سياه و پروفيلهاي تو ‏خالي، باجا سازي و دستمزد نصب يراق آلات همراه ‏با جوشكاري وساييدن لازم.‏</t>
  </si>
  <si>
    <t>تهيه و نصب ريل و قرقره براي درها و پنجره هاي ‏كشويي آهني.‏</t>
  </si>
  <si>
    <t>تهيه، ساخت و نصب دريچه‌ها، درپوش‌ها و ‏کف‌سازي‌هاي فولادي با ورق ساده يا آجدار، همراه ‏با سپري، نبشي، تسمه و ساير پروفيل‌هاي لازم با ‏جوشکاري و ساييدن.‏</t>
  </si>
  <si>
    <t>تهيه و نصب دريچه هاي چدني حوضچه ها يا كانالها، ‏يا كارهاي مشابه آن.‏</t>
  </si>
  <si>
    <t>تهيه، برشكاري، جوشكاري، فرم دادن، ساييدن و ‏نصب ورقهاي آهن، به منظور پوشش سطوح ستون ‏ها، تيرها كف پنجره ها و مانند آن.‏</t>
  </si>
  <si>
    <t>تهيه مصالح و زيرسازي سطوح كاذب و يا زيرسازي ‏پوشش آرداواز، با نبشي، سپري، ميل گرد و مانند آن.‏</t>
  </si>
  <si>
    <t>تهيه مصالح، ساخت و نصب زيرسازي سقف‌هاي ‏کاذب، از پروفيل‌هاي تو خالي.‏</t>
  </si>
  <si>
    <t>تهيه، ساخت و كارگذاري پايه يا دستك فلزي از، ‏نبشي، سپري، ناوداني، تيرآهن و مانند آن، براي نصب ‏سيم خاردار يا تور سيمي و ساير كارهاي مشابه آن.‏</t>
  </si>
  <si>
    <t>تهيه، ساخت و كارگذاري پايه يا دستك فلزي از ‏قوطي يا لوله سياه، براي نصب سيم خاردار يا تور ‏سيمي و ساير كارهاي مشابه آن.‏</t>
  </si>
  <si>
    <t>تهيه، ساخت و كارگذاري پايه يا دستك فلزي از، لوله ‏گالوانيزه، براي نصب سيم خاردار يا تور سيمي و ‏ساير كارهاي مشابه آن.‏</t>
  </si>
  <si>
    <t>تهيه، ساخت و نصب اسكلت فلزي براي زيرسازي ‏نصب ورقهاي ساندويچي آلومينيومي به‌ضخامت 3 تا ‏‏6 ميليمتر با لايه مياني پلي‌اتيلن.‏</t>
  </si>
  <si>
    <t>تهيه و نصب تسمه‌هاي آجدار فولادي به ابعاد مختلف ‏براي مسلح كردن خاك با پيچ و مهره لازم.‏</t>
  </si>
  <si>
    <t>تهيه و جاگذاري زبانه‌هاي تسمه‌گير فولادي در ‏قطعات بتني پيش ساخته براي مسلح كردن خاك.‏</t>
  </si>
  <si>
    <t>اضافه بها به رديفهاي 160210 و 160211 در صورتي ‏كه تسمه‌ها و زبانه ها به‌ ميزان 100 ميكرون گالوانيزه ‏شوند.‏</t>
  </si>
  <si>
    <t>تهيه و نصب لوله گالوانيزه به عنوان هواکش در سقف ‏مخزن‌هاي بتني.‏</t>
  </si>
  <si>
    <t>تهيه مصالح، پوشش سقف و فلاشينگ‌ها، با ورق ‏سفيد گالوانيزه صاف، با تمام وسايل و لوازم نصب.‏</t>
  </si>
  <si>
    <t>تهيه مصالح و پوشش سقف، با ورق سفيد گالوانيزه ‏كركره اي، با تمام وسايل و لوازم نصب.‏</t>
  </si>
  <si>
    <t>تهيه مصالح و پوشش سقف با ورق سفيد گالوانيزه ‏ذوزنقه‌اي، با تمام وسايل و لوازم نصب.‏</t>
  </si>
  <si>
    <t>اضافه بها به رديف‌هاي 160301 تا 160303، در ‏صورتي كه ورق در يك‌ رو رنگي باشد.‏</t>
  </si>
  <si>
    <t>تهيه و نصب كف خواب سر ناودان، كاسه ناودان، ‏كلاهك دودكش و مانند آن با ورق سفيد گالوانيزه، ‏لحيم كاري، پرچ و ساير كارهاي لازم روي آن.‏</t>
  </si>
  <si>
    <t>تهيه، ساخت و نصب آبروي لندني با ورق سفيد ‏گالوانيزه، با تمام وسايل و لوازم نصب.‏</t>
  </si>
  <si>
    <t>تهيه و نصب، در پوش لوله بخاري به قطر10 ‏سانتيمتر از آهن سفيد.‏</t>
  </si>
  <si>
    <t>تهيه و نصب، در پوش لوله بخاري به قطر 15 ‏سانتيمتر از آهن سفيد.‏</t>
  </si>
  <si>
    <t>تهيه و نصب تورسيمي گالوانيزه حصاري (فنس)، با ‏لوازم اتصال.‏</t>
  </si>
  <si>
    <t>تهيه تور سيمي گالوانيزه پشه گير و نصب تور سيمي ‏درون قاب مربوط.‏</t>
  </si>
  <si>
    <t>تهيه و نصب تور سيمي گالوانيزه زير اندود.‏</t>
  </si>
  <si>
    <t>تهيه و نصب شبكه پيش جوش شده براي نرده و ‏حصار محوطه.‏</t>
  </si>
  <si>
    <t>تهيه و نصب توري پرسي با مفتول سياه براي نرده و ‏حصار محوطه.‏</t>
  </si>
  <si>
    <t>تهيه و نصب صفحات رابيتس براي سطوح كاذب.‏</t>
  </si>
  <si>
    <t>تهيه و نصب سيم خاردار با اتصالات لازم.‏</t>
  </si>
  <si>
    <t>تهيه و نصب توري گالوانيزه زير سقف براي نگهداري ‏عايق حرارتي.‏</t>
  </si>
  <si>
    <t>تهيه شبكه ميلگرد پيش جوش ساخته شده (مش) از ‏ميلگرد ساده به انضمام بريدن و كار گذاشتن آن همراه ‏با سيم‌پيچي لازم.‏</t>
  </si>
  <si>
    <t>تهيه شبكه ميلگرد پيش جوش ساخته شده (مش) از ‏ميلگرد آجدار به انضمام بريدن و كار گذاشتن آن ‏همراه با سيم‌پيچي لازم.‏</t>
  </si>
  <si>
    <t>اضافه بها به رديف 160406 براي قسمت‌هاي ‏دکوراتيو.‏</t>
  </si>
  <si>
    <t>تهيه و نصب رابيتس براي قطع بتن در محل درز ‏اجرايي.‏</t>
  </si>
  <si>
    <t>تهيه و نصب پنجره از ورق گالوانيزه فرم داده شده و ‏پيچ و رنگ پخته در كوره با يراق آلات تا مساحت 1 ‏متر مربع.‏</t>
  </si>
  <si>
    <t>تهيه و نصب در و پنجره از ورق گالوانيزه فرم داده ‏شده و پيچ و رنگ پخته شده در كوره با يراق آلات ‏به مساحت بيش از 1 تا 3 مترمربع.‏</t>
  </si>
  <si>
    <t>تهيه و نصب در و پنجره از ورق گالوانيزه فرم داده ‏شده و پيچ و رنگ پخته شده در كوره با يراق آلات ‏به مساحت بيش از 3 مترمربع.‏</t>
  </si>
  <si>
    <t>اضافه بها به رديف‌ 160601 به ازاي هر يک سانتيمتر ‏افزايش ضخامت هسته عايق.‏</t>
  </si>
  <si>
    <t>اضافه بها به رديف‌ 160601 در صورتي که از مفتول ‏گالوانيزه استفاده شود.‏</t>
  </si>
  <si>
    <t>تهيه، ساخت و نصب در و پنجره آلومينيومي يک ‏جداره و يا دو جداره كه در آن از ميل گرد فولادي ‏استفاده شده باشد.‏</t>
  </si>
  <si>
    <t>فصل‏هفدهم.كارهاي‏آلومينيومي‏</t>
  </si>
  <si>
    <t>تهيه و نصب پوشش دو روي در، از ام. دي. اف ‏‏(‏MDF‏) رنگي به ضخامت حدود 3 ميليمتر، با پرس ‏كردن.‏</t>
  </si>
  <si>
    <t>نصب در چوبي و يراق كوبي آن (بدون بهاي ‏يراق‌آلات).‏</t>
  </si>
  <si>
    <t>لنگه</t>
  </si>
  <si>
    <t>دستمزد قابلمه اي كردن در، به ازاي متر طول قابلمه.‏</t>
  </si>
  <si>
    <t>تهيه و نصب روكوب چوبي چهارچوب به عرض 5 تا ‏‏7 سانتيمتر و ضخامت 12 تا 16 ميليمتر، از چوب ‏داخلي.‏</t>
  </si>
  <si>
    <t>تهيه و نصب روكوب چوبي چهارچوب به عرض 5 تا ‏‏7 سانتيمتر و ضخامت 12 تا 16 ميليمتر، از چوب نراد ‏خارجي.‏</t>
  </si>
  <si>
    <t>تهيه و نصب فتيله چوبي به ابعاد 1×1 سانتيمتر يا مقطع ‏معادل آن، از چوب داخلي.‏</t>
  </si>
  <si>
    <t>تهيه و نصب فتيله چوبي به ابعاد 2×2 سانتيمتر يا مقطع ‏معادل آن، از چوب داخلي.‏</t>
  </si>
  <si>
    <t>تهيه و نصب فتيله چوبي به ابعاد 4×4 سانتيمتر يا مقطع ‏معادل آن، از چوب داخلي.‏</t>
  </si>
  <si>
    <t>تهيه، ساخت و نصب چهارچوب كمد و گنجه از چوب ‏نرادخارجي، به ابعاد اسمي 7×5 سانتيمتر يا مقطع معادل ‏آنها، با تمام مشتيهاي پيش بيني شده.‏</t>
  </si>
  <si>
    <t>تهيه و ساخت در كمد و گنجه از ام. دي. اف (‏MDF‏) ‏رنگي به ضخامت 16 ميليمتر و نصب نوار ‏PVC‏  در ‏محيط آن.‏</t>
  </si>
  <si>
    <t>تهيه مصالح و طبقه بندي و تقسيمات داخلي كمدها و ‏گنجه‌ها با ام. دي. اف (‏MDF‏) رنگي به ضخامت 16 ‏ميليمتر با تکيه‌گاه‌هاي لازم برحسب سطوح طبقات و ‏تقسيمات داخلي و نيز نصب نوار پي. وي. سي.‏</t>
  </si>
  <si>
    <t>تهيه و نصب شبكه هاي چوبي از چوب نراد خارجي، ‏براي زيرسازي سقف هاي كاذب، به منظور نصب ‏قطعات اكوستيك.‏</t>
  </si>
  <si>
    <t>تهيه و نصب شبكه هاي چوبي از چوب نراد خارجي، ‏براي زيرسازي سقف هاي كاذب، به منظور اجراي لمبه ‏كوبي.‏</t>
  </si>
  <si>
    <t>تهيه مصالح و زير سازي به صورت شبكه عمود بر هم ‏و اتصال نيم و نيم صليبي با چوب نراد خارجي، به ابعاد ‏‏6×4 سانتيمتر به فاصله يك متر از يكديگر، به منظور ‏نصب صفحات صاف آزبست سيمان درنما.‏</t>
  </si>
  <si>
    <t>تهيه مصالح و زير سازي با چوب نراد خارجي، براي ‏نصب اردواز 30×60 سانتيمتر شامل چوبهاي اصلي به ‏ابعاد 4×6 سانتيمتر و به فاصله 80 سانتيمتر و چوبهاي ‏فرعي به ابعاد 4×3 سانتيمتر به فاصله 20 سانتيمتر از ‏يكديگر.‏</t>
  </si>
  <si>
    <t>تهيه مصالح و زير سازي با چوب نراد خارجي، براي ‏نصب اردواز 30×20 سانتيمترشامل چوبهاي اصلي به ‏ابعاد 6×4 سانتيمتر و به فاصله 80 سانتيمتر و چوبهاي ‏فرعي به ابعاد 4×3 سانتيمتر و به فاصله 10 سانتيمتر از ‏يكديگر.‏</t>
  </si>
  <si>
    <t>تهيه و نصب چوب روي دست انداز پله به ضخامت ‏حدود 6 سانتيمتر و عرض 8 تا 12 سانتيمتر، با لوازم ‏اتصالي مربوط از چوب داخلي.‏</t>
  </si>
  <si>
    <t>تهيه و نصب چوب روي دست انداز پله به ضخامت ‏حدود 6 سانتيمتر و عرض 8 تا 12 سانتيمتر، با لوازم ‏اتصالي مربوط ازچوب نراد خارجي.‏</t>
  </si>
  <si>
    <t>تهيه مصالح و پوشش ديوارها با نئوپان به ضخامت 18 ‏ميليمتر.‏</t>
  </si>
  <si>
    <t>تهيه و نصب خرپاي چوبي با چهار تراش از چوب ‏داخلي شامل كش، لنگ (كلافهاي تحتاني و فوقاني ‏خرپا)، لاپه (پرلين)، شاخه، تو حلقي، ركاب ، كلاف ‏روي ديوار، چوب دار و ساير اعضاي مشابه، به استثناي ‏تخته‌كوبي ها، بر حسب حجم چوب نصب شده.‏</t>
  </si>
  <si>
    <t>تهيه و نصب خرپاي چوبي با چهار تراش از چوب نراد ‏خارجي شامل كش، لنگ (كلافهاي تحتاني و فوقاني ‏خرپا)، لاپه (پرلين)، شاخه، تو حلقي، ركاب، كلاف ‏روي ديوار، چوب دار و ساير اعضاي مشابه، به استثناي ‏تخته‌كوبي ها، بر حسب حجم چوب نصب شده.‏</t>
  </si>
  <si>
    <t>اضافه بها به‌رديف 030102، هرگاه فاصله حمل بيش ‏از20 متر و حداكثر 50 متر باشد.‏</t>
  </si>
  <si>
    <t>اضافه‌بها به‌رديف‌هاي 030103 تا 030105 و ‏‏030201، هرگاه فاصله حمل بيش از 20 متر و ‏حداكثر50 متر باشد.‏</t>
  </si>
  <si>
    <t>پي‌كني، كانال‌كني و گودبرداري با وسيله مكانيكي در ‏زمينهاي نرم، تا عمق 2 متر و ريختن خاك كنده شده ‏در كنارمحلهاي مربوط.‏</t>
  </si>
  <si>
    <t>پي‌كني، كانال‌كني و گودبرداري با وسيله مكانيكي در ‏زمينهاي سخت، تاعمق 2 متر و ريختن خاك كنده ‏شده در كنارمحلهاي مربوط.‏</t>
  </si>
  <si>
    <t>پي‌كني، كانال‌كني و گودبرداري با وسيله مكانيكي در ‏زمينهاي لجني تا عمق 2 متر و حمل و تخليه مواد ‏كنده شده تا فاصله 20 متر از مركز ثقل برداشت.‏</t>
  </si>
  <si>
    <t>پي‌كني، كانال‌كني و گودبرداري با چکش هيدروليکي ‏در زمينهاي سنگي تا عمق 2 متر و حمل و تخليه مواد ‏كنده شده تا فاصله 20 متر از مركز ثقل برداشت.‏</t>
  </si>
  <si>
    <t>اضافه بها به‌رديف‌هاي 030501 تا 030504، هرگاه ‏عمق پي، كانال يا گود بيش از 2 متر باشد، براي حجم ‏خاك واقع شده در عمق 2 تا 3 متر، يك بار 3 تا 4 ‏متر، دوبار، 4 تا 5 متر، سه بار و به‌همين ترتيب براي ‏عمقهاي بيشتر.‏</t>
  </si>
  <si>
    <t>اضافه بها به ‌رديف‌هاي 030501، 030502 و ‏‏030504، هرگاه پي‌كني، كانال‌كني و گودبرداري زير ‏تراز آب زيرزميني انجام شود وآبكشي با تلمبه ‏موتوري الزامي باشد.‏</t>
  </si>
  <si>
    <t>بارگيري مواد حاصل از عمليات خاكي يا خاكهاي ‏توده شده و حمل آن با كاميون يا هرنوع وسيله ‏مكانيكي ديگر تا فاصله 100 متري مركز ثقل برداشت ‏و تخليه آن.‏</t>
  </si>
  <si>
    <t>حمل مواد حاصل از عمليات خاكي يا خاكهاي توده ‏شده، وقتي كه فاصله حمل بيش از 100 متر تا 500 ‏متر باشد، به ازاي هر 100 متر مازاد بر100 متر اول. ‏كسر 100 متر به تناسب محاسبه مي شود.‏</t>
  </si>
  <si>
    <t>مترمكعب - كيلومتر‏</t>
  </si>
  <si>
    <t>حمل مواد حاصل از عمليات خاكي ياخاكهاي توده ‏شده، وقتي كه فاصله حمل بيش از10 كيلومتر تا30 ‏كيلومتر باشد، براي هر كيلومتر مازاد بر10 كيلومتر، ‏براي راههاي ساخته نشده (كسر كيلومتر، به‌نسبت ‏قيمت يك كيلومتر محاسبه مي‌شود).‏</t>
  </si>
  <si>
    <t>حمل مواد حاصل از عمليات خاكي يا خاكهاي توده ‏شده، وقتي كه فاصله حمل بيش از30 كيلومتر باشد، ‏براي هر كيلومترمازاد بر30 كيلومتر، براي راههاي ‏ساخته نشده (كسر كيلومتر، به‌نسبت قيمت يك ‏كيلومتر محاسبه مي‌شود).‏</t>
  </si>
  <si>
    <t>تسطيح بسترخاكريزها با گريدر.‏</t>
  </si>
  <si>
    <t>آب پاشي و كوبيدن بستر خاكريزها يا كف ترانشه ها ‏و مانند آنها، تاعمق 15 سانتيمتر با تراكم 85 درصد ‏به‌روش آشو اصلاحي.‏</t>
  </si>
  <si>
    <t>آب پاشي و كوبيدن بستر خاكريزها يا كف ترانشه ها ‏و مانند آنها، تا عمق 15 سانتيمتر با تراكم 90 درصد ‏به‌روش آشو اصلاحي.‏</t>
  </si>
  <si>
    <t>آب پاشي و كوبيدن بستر خاكريزها ياكف ترانشه ها و ‏مانند آنها، تا عمق 15 سانتيمتر با تراكم 95 درصد ‏به‌روش آشو اصلاحي.‏</t>
  </si>
  <si>
    <t>آب پاشي و كوبيدن بستر خاكريزها يا كف ترانشه و ‏مانند آنها، تاعمق 15 سانتيمتر با تراكم 100 ‏درصدبه‌روش آشو اصلاحي.‏</t>
  </si>
  <si>
    <t>پخش، آب پاشي، تسطيح، پروفيله كردن، رگلاژ و ‏كوبيدن قشرهاي خاكريزي و توونان، با 85 درصد ‏كوبيدگي به‌روش آشو اصلاحي، وقتي كه ضخامت ‏قشرهاي خاكريزي پس از كوبيده شدن حداكثر 15 ‏سانتيمتر باشد.‏</t>
  </si>
  <si>
    <t>پخش، آب پاشي، تسطيح، پروفيله كردن، رگلاژ و ‏كوبيدن قشرهاي خاكريزي و توونان، با 90 درصد ‏كوبيدگي به‌روش آشو اصلاحي، وقتي كه ضخامت ‏قشرهاي خاكريزي پس از كوبيده شدن حداكثر 15 ‏سانتيمتر باشد.‏</t>
  </si>
  <si>
    <t>پخش، آب پاشي، تسطيح، پروفيله كردن، رگلاژ و ‏كوبيدن قشرهاي خاكريزي و توونان، با 95 درصد ‏كوبيدگي به‌روش آشو اصلاحي، وقتي كه ضخامت ‏قشرهاي خاكريزي پس از كوبيده شدن حداكثر 15 ‏سانتيمتر باشد.‏</t>
  </si>
  <si>
    <t>پخش، آب پاشي، تسطيح، پروفيله كردن، رگلاژ و ‏كوبيدن قشرهاي خاكريزي و توونان، با100 درصد ‏كوبيدگي به‌روش آشو اصلاحي، وقتي كه ضخامت ‏قشرهاي خاكريزي پس از كوبيده شدن حداكثر 15 ‏سانتيمتر باشد.‏</t>
  </si>
  <si>
    <t>تحکيم زمين‌هاي ماسه‌اي به روش تراکم ديناميکي ‏Dynamic Compaction)‎‏)، همراه با افزودن خاک ‏مناسب.‏</t>
  </si>
  <si>
    <t>ريختن خاكها يا مصالح سنگي موجود كنار پي‌ها، ‏گودها و كانالها، به‌درون پي‌ها، گودها و كانالها.‏</t>
  </si>
  <si>
    <t>تهيه خاك مناسب، از درون يا خارج كارگاه، براي ‏خاكريزها شامل كندن، بارگيري و حمل، تا فاصله ‏‏500 متر و باراندازي درمحل مصرف.‏</t>
  </si>
  <si>
    <t>اختلاط دو ياچند نوع مصالح، به‌منظور ساختن بدنه ‏راه و ساير كارهاي مشابه آن.‏</t>
  </si>
  <si>
    <t>پخش خاكهاي نباتي ريسه شده، تنظيم و رگلاژ آن در ‏محلهاي مورد نظر.‏</t>
  </si>
  <si>
    <t>پخش مصالح حاصل از خاكبرداري، كه در محلهاي ‏تعيين شده با هرضخامت دپو شود.‏</t>
  </si>
  <si>
    <t>تهيه ماسه بادي، شامل كندن بارگيري و حمل تا ‏فاصله 500 متر و باراندازي درمحل مصرف.‏</t>
  </si>
  <si>
    <t>پخش، تسطيح، غرقاب كردن و كوبيدن ماسه بادي ‏براي ساختمان بدنه راه و محوطه.‏</t>
  </si>
  <si>
    <t>پخش، تسطيح و كوبيدن ماسه بادي براي تحكيم بستر ‏راه و محوطه.‏</t>
  </si>
  <si>
    <t>سنگ چيني دركف ساختمان (بلوكاژ) با سنگ قلوه‎.‎</t>
  </si>
  <si>
    <t>فصل‏چهارم.عمليات‏بنايي‏باسنگ</t>
  </si>
  <si>
    <t>سنگ چيني دركف ساختمان (بلوكاژ) با سنگ لاشه.‏</t>
  </si>
  <si>
    <t>سنگ ريزي پشت ديوارها و پي‌ها(درناژ) با سنگ ‏قلوه.‏</t>
  </si>
  <si>
    <t>سنگ ريزي پشت ديوارها و پي‌ها (درناژ) با سنگ ‏لاشه.‏</t>
  </si>
  <si>
    <t>تهيه، ساخت و نصب تورسنگ (گابيون) با توري ‏گالوانيزه و سنگ قلوه.‏</t>
  </si>
  <si>
    <t>تهيه، ساخت و نصب تورسنگ (گابيون) با توري ‏گالوانيزه و سنگ لاشه.‏</t>
  </si>
  <si>
    <t>بنايي با سنگ لاشه و ملات ماسه آهك 1:3 در پي.‏</t>
  </si>
  <si>
    <t>بنايي با سنگ لاشه و ملات باتارد 1:2:8 در پي.‏</t>
  </si>
  <si>
    <t>بنايي با سنگ لاشه و ملات ماسه سيمان 1:6 در پي.‏</t>
  </si>
  <si>
    <t>بنايي با سنگ لاشه و ملات ماسه آهك 1:3 در ‏ديوارها و ساير محلهايي كه بالاتر از پي قرار دارند.‏</t>
  </si>
  <si>
    <t>بنايي با سنگ لاشه و ملات باتارد 1:2:8، در ديوارها و ‏ساير محلهايي كه بالاتر از پي قرار دارند.‏</t>
  </si>
  <si>
    <t>بنايي با سنگ لاشه و ملات ماسه سيمان 1:6 در ‏ديوارها و ساير محلهايي كه بالاتر از پي قرار دارند.‏</t>
  </si>
  <si>
    <t>سنگ قلوه غرقاب در ملات ماسه سيمان 1:6.‏</t>
  </si>
  <si>
    <t>سنگ لاشه غرقاب در ملات ماسه سيمان 1:6.‏</t>
  </si>
  <si>
    <t>نماسازي باسنگ قلوه رودخانه، با ملات ماسه سيمان ‏‏1:6 به انضمام بندكشي.‏</t>
  </si>
  <si>
    <t>اضافه بهاي نماسازي به‌رديف‌هاي بنايي با سنگ لاشه، ‏در صورتي كه، سنگ لاشه به‌صورت نما و به‌شكل ‏موزاييكي اجرا شود.‏</t>
  </si>
  <si>
    <t>اضافه بهاي نماسازي به‌رديف‌هاي بنايي با سنگ لاشه، ‏در صورتي كه، سنگ لاشه به‌صورت نما و به‌شكل ‏موزاييكي درز شده اجرا شود.‏</t>
  </si>
  <si>
    <t>اضافه بها به‌رديف‌هاي بنايي با سنگ لاشه، براي ‏نماسازي با سنگ بادبر.‏</t>
  </si>
  <si>
    <t>اضافه بها به‌رديف‌هاي بنايي با سنگ لاشه، براي ‏نماسازي با سنگ بادبر، با ارتفاع مساوي در هر رگ.‏</t>
  </si>
  <si>
    <t>اضافه بها به‌رديف‌هاي بنايي با سنگ لاشه، براي ‏نماسازي باسنگ بادبر، با ارتفاع مساوي در تمام رگها.‏</t>
  </si>
  <si>
    <t>اضافه بها به‌بناييهاي سنگي، هرگاه عمليات بنايي پايين ‏تر از تراز آب زيرزميني انجام شود و تخليه آب با ‏تلمبه موتوري در حين اجراي عمليات الزامي باشد.‏</t>
  </si>
  <si>
    <t>اضافه بها به‌هرنوع عمليات بنايي سنگي خارج از پي، ‏درصورتي كه در انحنا، انجام شود.‏</t>
  </si>
  <si>
    <t>تعبيه درز انقطاع در بنايي‌هاي سنگي با تمام عمليات ‏لازم و به‌هر شكل.‏</t>
  </si>
  <si>
    <t>تهيه و نصب سنگ دو تيشه ريشه دار لاشتر يا مشابه ‏آن در ازاره ساختمان، باملات ماسه سيمان 1:6.‏</t>
  </si>
  <si>
    <t>بنايي فرش کف با سنگ لاشه، با ضخامت متوسط 10 ‏سانتي‌متر با ملات ماسه سيمان  1:6.‏</t>
  </si>
  <si>
    <t>تهيه مصالح زهكشي طبق مشخصات و به‌كاربردن آن ‏در زهكشيها.‏</t>
  </si>
  <si>
    <t>تهيه و ريختن ماسه شسته رودخانه در داخل كانالها، ‏اطراف پي‌ها و لوله‌ها، كف ساختمانها، روي بامها ‏معابر، محوطه‌ها و يا هر محل ديگري كه لازم باشد، ‏به‌انضمام پخش و تسطيح آنها در ضخامتهاي لازم.‏</t>
  </si>
  <si>
    <t>تهيه و ريختن ماسه كفي (خاكدار) در داخل كانالها، ‏اطراف پي‌ها و لوله‌ها، كف ساختمانها، معابر، ‏محوطه‌ها و يا هر محل ديگري كه لازم باشد، ‏به‌انضمام پخش و تسطيح آنها در ضخامتهاي لازم.‏</t>
  </si>
  <si>
    <t>تهيه و ريختن شن طبيعي در داخل كانالها، اطراف ‏پي‌ها و لوله‌ها، كف ساختمانها، معابر محوطه‌ها يا هر ‏محل ديگري كه لازم باشد، به‌انضمام پخش و تسطيح ‏آنها در ضخامتهاي لازم.‏</t>
  </si>
  <si>
    <t>تهيه و ريختن شن نقلي در معابر، محوطه‌ها و يا هر ‏محل ديگري كه لازم باشد، به‌انضمام پخش و تسطيح ‏آنها در ضخامتهاي لازم.‏</t>
  </si>
  <si>
    <t>تهيه و ريختن ماسه بادي، در داخل كانالها، اطراف ‏پي‌ها و لوله‌ها كف ساختمانها، روي بامها، معابر، ‏محوطه‌ها و ياهر محل ديگري كه لازم باشد، به‌انضمام ‏پخش و تسطيح آنها در ضخامتهاي لازم.‏</t>
  </si>
  <si>
    <t>تهيه وسايل و قالب‌بندي با استفاده از تخته نراد ‏خارجي، درپي‌ها و شناژهاي مربوط به آن‎.‎</t>
  </si>
  <si>
    <t>فصل‏پنجم.قالب‏بندي‏چوبي</t>
  </si>
  <si>
    <t>تهيه وسايل و جاگذاري قالب‌هاي قابلمه‌اي (وافل) و ‏برداشت آن‌ها پس از بتن‌ريزي در سقف‌هاي بتني با ‏تيرچه‌هاي دو طرفه بر حسب مترمربع تصوير افقي آن ‏قسمت از سقف که در آن وافل به کار رفته باشد.‏</t>
  </si>
  <si>
    <t>تهيه وسايل و قالب‌بندي با استفاده از تخته نراد ‏خارجي براي سقف‌هاي مركب (‏composite‏).‏</t>
  </si>
  <si>
    <t>تهيه وسايل و قالب‌بندي با استفاده از تخته نراد ‏خارجي، در شناژهاي افقي روي ديوار، در هر ارتفاع.‏</t>
  </si>
  <si>
    <t>تهيه وسايل و قالب‌بندي با استفاده از تخته نراد ‏خارجي، در پله هاي بتني شامل تير، دال، دست انداز، ‏كف پله و مانندآن به طور كامل در هر ارتفاع و به ‏هرشكل.‏</t>
  </si>
  <si>
    <t>اضافه بها براي قالب‌بندي جدار خارجي ديوارها، ‏تيرها و ستونها، با استفاده از تخته نراد خارجي .‏</t>
  </si>
  <si>
    <t>اضافه بها به رديف‌هاي 050201 تا 050204، در ‏صورتي كه به‌جاي بولت از فاصله نگهدارهاي ‏مخصوص با صفحه آب بند استفاده شود.‏</t>
  </si>
  <si>
    <t>اضافه بها به رديف‌هاي قالب‌بندي با استفاده از تخته ‏نراد خارجي براي سطوح منحني، به استثناي ستونها.‏</t>
  </si>
  <si>
    <t>اضافه بها به رديف‌هاي 050301 تا 050304، ولي با ‏مقطع منحني و غير چهار ضلعي.‏</t>
  </si>
  <si>
    <t>اضافه بهاي قالب‌بندي در سطوح شيبدار با استفاده از ‏تخته نراد خارجي در صورتيكه شيب بيش از 5 درصد ‏باشد.‏</t>
  </si>
  <si>
    <t>اضافه بها براي حكمي بودن قالب‌بندي، با استفاده از ‏تخته نراد خارجي، براي بتن نمايان (اكسپوز).‏</t>
  </si>
  <si>
    <t>اضافه بها به رديف‌هاي قالب‌بندي با استفاده از تخته ‏نراد خارجي، در صورتي كه عمليات قالب‌بندي زير ‏تراز آبهاي زيرزميني انجام شود و آبكشي با تلمبه ‏موتوري در حين اجراي كار، ضروري باشد.‏</t>
  </si>
  <si>
    <t>اضافه بهاي قالب‌بندي، با استفاده از تخته نراد ‏خارجي، در صورتي كه قالب الزاما در كار باقي بماند ‏‏(قالب گم شده).‏</t>
  </si>
  <si>
    <t>قالب‌بندي درز انبساط در بتن با استفاده از تخته ‏نرادخارجي، با تمام وسايل لازم به استثناي ‏كف‌سازي‌هاي بتني برحسب حجم درز.‏</t>
  </si>
  <si>
    <t>دسيمتر مكعب</t>
  </si>
  <si>
    <t>تعبيه انواع درز در كف سازي هاي بتني درموقع اجرا ‏با استفاده از تخته نرادخارجي، با تمام وسايل لازم ‏بدون پركردن آن برحسب حجم درز.‏</t>
  </si>
  <si>
    <t>تهيه وسايل، ساخت قالب چوبي به منظور تعبيه بازشو  ‏‎ (openning)‎و جايگذاري آن براي بتن‌ريزي و ‏خارج کردن آن. اندازه‌گيري بر حسب سطح جانبي ‏بتن محل باز شو.‏</t>
  </si>
  <si>
    <t>تهيه وسايل، چوب‌بست و تخته‌كوبي براي جلوگيري ‏از ريزش خاك در پي‌ها، گودها و كانالها در هر عمق.‏</t>
  </si>
  <si>
    <t>تهيه وسايل و قالب‌بندي با استفاده از قالب فلزي ‏درپي‌ها و شناژهاي پي‏‎.‎</t>
  </si>
  <si>
    <t>فصل‏ششم.قالب‏بندي‏فلزي</t>
  </si>
  <si>
    <t>تهيه وسايل و قالب‌بندي جداول به هر ارتفاع براي ‏بتن‌ريزي درجا.‏</t>
  </si>
  <si>
    <t>تهيه و نصب ستون متشكل از يك يا چند تيرآهن يا ‏ناوداني يا نبشي، كه وصله هاي اتصال و يا ورقهاي ‏تقويتي در آن به كار رفته باشد، به‌طور كامل.‏</t>
  </si>
  <si>
    <t>تهيه، ساخت و نصب ستونهاي مشبك از انواع ‏تيرآهن، ناوداني، نبشي و مانند آن، با جوشكاري، ‏ساييدن، وصله و اتصالهاي مربوط به‌ساخت آنها.‏</t>
  </si>
  <si>
    <t>تهيه و نصب ستون از ورق با مقطع چهارگوش، ‏H‏ و ‏شکل‌هاي ديگر.‏</t>
  </si>
  <si>
    <t>تهيه و كار گذاشتن تير ساده (تيرريزي ساده) از يك ‏تيرآهن.‏</t>
  </si>
  <si>
    <t>تهيه، ساخت و كار گذاشتن تير، ساده (تيرريزي ساده) ‏از دو يا چند تيرآهن با اتصالهاي مربوط و يا به طريق ‏جوشكاري مستقيم به يكديگر.‏</t>
  </si>
  <si>
    <t>تهيه و نصب پرلين روي سطوح شيبدار اسكلت فلزي ‏يا خرپا از پروفيل ‏Z‏ با وصله هاي طولي پرلين‌ها به ‏يكديگر و پيچ و مهره لازم، قطعات اتصالي به اسكلت ‏فلزي يا خرپا.‏</t>
  </si>
  <si>
    <t>تهيه و نصب پرلين روي سطوح شيبدار اسكلت فلزي ‏يا خرپا از ناوداني با وصله هاي طولي پرلين‌ها به ‏يكديگر و قطعات اتصالي به اسكلت فلزي يا خرپا.‏</t>
  </si>
  <si>
    <t>تهيه و نصب پرلين روي سطوح شيبدار اسكلت فلزي ‏يا خرپا با تيرآهن، با وصله هاي طولي پرلين‌ها به ‏يكديگر و قطعات اتصالي به اسكلت فلزي يا خرپا.‏</t>
  </si>
  <si>
    <t>تهيه، ساخت و نصب تير پله از تيرآهن يا ناوداني، با ‏تمام عمليات برشكاري، جوشكاري و اتصالهاي ‏مربوط همراه با وصله هاي لازم براي اتصال به عضو ‏ديگر.‏</t>
  </si>
  <si>
    <t>تهيه، ساخت و نصب جويست (تير مشبك سبك)، ‏متشكل از نبشي، سپري، تسمه و ميل گرد، با ‏جوشكاري و ساييدن.‏</t>
  </si>
  <si>
    <t>تهيه، ساخت و نصب انواع پلهاي فلزي روي آبروها و ‏كانالها از ناوداني، تيرآهن، ورق و ساير پروفيلهاي ‏لازم با جوشكاري و ساييدن.‏</t>
  </si>
  <si>
    <t>تيرريزي داخل تيرهاي حمال با تيرآهن به صورت ‏تودلي، به منظور پوشش، با برش و جوشكاري لازم. ‏بهاي نبشي و قطعات اتصالي نيز از همين رديف ‏پرداخت مي شود.‏</t>
  </si>
  <si>
    <t>تهيه و نصب تيرحمال متشكل از يك تيرآهن يا ‏ناوداني بدون وصله يا ورقهاي تقويتي، همراه با ‏جوشكاريهاي لازم در محل اتصال با عضو ديگر.‏</t>
  </si>
  <si>
    <t>تهيه، ساخت و نصب تير حمال، متشكل از يك ‏تيرآهن يا ناوداني با وصله يا ورقهاي تقويتي، با برش، ‏جوشكاري و ساييدن همراه با جوشكاري در محل ‏اتصال با عضو ديگر.‏</t>
  </si>
  <si>
    <t>تهيه، ساخت و نصب تير حمال، متشكل از دو يا چند ‏تيرآهن يا ناوداني، در صورتي كه ورقهاي اتصال و ‏وصله‌هاي تقويتي در آن به‌كار رفته باشد، با ‏برشكاري، جوشكاري و ساييدن همراه با جوشكاري ‏در محل اتصال با عضو ديگر.‏</t>
  </si>
  <si>
    <t>تهيه و ساخت تيرهاي مشبك به اشكال مختلف، ‏متشكل از تيرآهن، ناوداني، نبشي، سپري، ورق و ‏تسمه و نصب آن براي دهانه تا20 متر در هر ارتفاع، ‏شامل شابلون سازي، بريدن، جوشكاري و ساييدن با ‏وصله هاي اتصال و قطعات اتصالي به اعضاي ديگر.‏</t>
  </si>
  <si>
    <t>تهيه و ساخت تيرهاي مشبك به اشكال مختلف، ‏متشكل از تيرآهن، ناوداني نبشي، سپري، ورق و تسمه ‏و نصب آن براي دهانه بيش از 20 متر تا 30 متر در ‏هر ارتفاع، شامل شابلون سازي بريدن، جوشكاري و ‏ساييدن با وصله هاي اتصال و قطعات اتصالي به ‏اعضاي ديگر.‏</t>
  </si>
  <si>
    <t>تهيه، ساخت و نصب تير و يا تيرهاي حمال از ورق ‏به شکل تير آهن يا اشکال ديگر با ورق‌هاي اتصالي ‏وصله‌هاي تقويتي لازم با برشکاري، جوشکاري و ‏ساييدن همراه با جوشکاري در محل اتصال با عضو ‏ديگر.‏</t>
  </si>
  <si>
    <t>اضافه بها به رديف‌هاي 090106، 090214 و ‏‏090215 در صورتي که براي نصب اسکلت به جاي ‏جوش از پيچ و مهره استفاده شود همراه با سوراخ ‏کاري.‏</t>
  </si>
  <si>
    <t>اضافه بها به رديف 090204 در صورتي که پرلين به ‏صورت قايم (‏girt‏) نصب شود.‏</t>
  </si>
  <si>
    <t>اضافه بها به رديف 090216، در صورتي که از پيچ و ‏مهره مخصوص که نياز به "ترک‌متر" ندارند استفاده ‏شود.‏</t>
  </si>
  <si>
    <t>تهيه و ساخت خرپاهاي فلزي به اشكال مختلف، ‏مركب از تيرآهن، ناوداني، نبشي، ورق، تسمه و غيره ‏و نصب آن براي دهانه تا 20 متر در هر ارتفاع، شامل ‏شابلون سازي، بريدن، جوشكاري، ساييدن با وصله ‏هاي اتصال.‏</t>
  </si>
  <si>
    <t>تهيه و ساخت خرپاهاي فلزي به اشكال مختلف، ‏مركب از تيرآهن، ناوداني، نبشي، ورق، تسمه و غيره ‏و نصب آن براي دهانه بيش از20 متر تا 30 متر در هر ‏ارتفاع شامل شابلون‌سازي، بريدن، جوشكاري، ‏ساييدن با وصله هاي اتصال.‏</t>
  </si>
  <si>
    <t>اضافه بها به رديف‌هاي 090301 و 090302 چنانچه ‏براي ساخت خرپا بجاي پروفيل‌هاي ياد شده از ورق ‏استفاده شود.‏</t>
  </si>
  <si>
    <t>تهيه، ساخت و نصب قا‌ب‌ها (تا دهانه30 متر)، كه ‏جان و بال آن‌ها از ورق بريده و ساخته شده‌اند، (با ‏ارتفاع جان متغير) با كف‌ستون‌ها، انواع ورق‌هاي اتصالي، ‏تقويتي و اتصال‌هاي واسطه با پيچ و مهره، همراه با ‏برشكاري، سوراخکاري، جوشکاري و ساييدن.‏</t>
  </si>
  <si>
    <t>تهيه و نصب باد بند كه هر عضو آن از يك يا چند ‏پروفيل (نبشي، تيرآهن، ناوداني و مانند آن) تشكيل ‏شده باشد با تمام قطعات اتصال، برشكاري، ‏جوشكاري و ساييدن.‏</t>
  </si>
  <si>
    <t>تهيه، ساخت و نصب برجهاي فلزي مرتفع آب، با ‏جوشكاري، برشكاري و ساييدن و پيچ و مهره لازم به ‏طور كامل.‏</t>
  </si>
  <si>
    <t>اضافه بها به رديف‌هاي تير و تيرحمال درصورت ‏تغيير ارتفاع جان تيرآهن به روش لانه زنبوري بدون ‏استفاده از ورق براي افزايش ارتفاع جان، با ورقهاي ‏تقويتي لازم، برشكاري، جوشكاري و ساييدن.‏</t>
  </si>
  <si>
    <t>اضافه بها به رديف‌هاي تير و تيرحمال در صورت ‏تغيير ارتفاع جان تيرآهن به روش لانه زنبوري، با ‏استفاده از ورق براي افزايش جان تيرآهن، با ورقهاي ‏تقويتي لازم، برشكاري، جوشكاري و ساييدن.‏</t>
  </si>
  <si>
    <t>اضافه بها به رديف‌هاي تير و تير حمال در صورت ‏تغيير ارتفاع جان تيرآهن با برش به خط مستقيم در ‏جان تيرآهن، بدون استفاده از ورق براي تغيير ارتفاع ‏جان تيرآهن، همراه با برشكاري، جوشكاري و ‏ساييدن لازم.‏</t>
  </si>
  <si>
    <t>اضافه بها به رديف‌هاي تير و تيرحمال در صورت ‏تغيير ارتفاع جان تيرآهن با برش مستقيم در جان ‏تيرآهن، با استفاده از ورق براي افزايش ارتفاع جان ‏تيرآهن، همراه با برشكاري، جوشكاري و ساييدن ‏لازم.‏</t>
  </si>
  <si>
    <t>اضافه بها در صورت مصرف تيرآهن بال پهن، به جاي ‏تيرآهن معمولي.‏</t>
  </si>
  <si>
    <t>اضافه بها در صورت خم كردن تيرآهن ناوداني و ‏ساير پروفيلهاي فلزي براي تيرهاي قوسي شكل، پله ‏هاي مدور و مانند آن (فقط براي قسمت قوسي ‏شكل).‏</t>
  </si>
  <si>
    <t>تهيه و ساخت قطعات آهني اتصالي و نصب در داخل ‏كارهاي بتني يا بنايي قبل از اجراي كارهاي ياد شده، ‏از نبشي، سپري، ورق، تسمه، ميل گرد، لوله و مانند ‏آن، با شاخكهاي لازم، جوشكاري، برشكاري، ‏سوراخكاري و ساييدن، به طوركامل.‏</t>
  </si>
  <si>
    <t>تهيه، ساخت و به كار بردن قطعات اتصالي از تيرآهن، ‏ناوداني، نبشي، سپري، ورق، تسمه و مانند آن، با ‏جوشكاري، برشكاري و ساييدن. با توجه به بند 7 ‏مقدمه فصل.‏</t>
  </si>
  <si>
    <t>تهيه و اجراي نبشي لبه پله، آبچكان و ساير موارد ‏همراه با بريدن، جوشكاري و ساييدن.‏</t>
  </si>
  <si>
    <t>تهيه و نصب قرنيز به ارتفاع 10 سانتيمتر و به ‏ضخامت 1 سانتيمتر از انواع سنگ مرمريت.‏</t>
  </si>
  <si>
    <t>تهيه و نصب قرنيز به ارتفاع 10 سانتيمتر و به ‏ضخامت 1 سانتيمتر از انواع سنگ چيني.‏</t>
  </si>
  <si>
    <t>تهيه و نصب قرنيز به ارتفاع 10 سانتيمتر و به ‏ضخامت 1 سانتيمتر از سنگ گرانيت کرم نهبندان.‏</t>
  </si>
  <si>
    <t>فصل‏بيست‏وسوم.كارهاي‏پلاستيكي‏</t>
  </si>
  <si>
    <t>تهيه و نصب كف پوش پلاستيكي (از نوع وينيل)، به ‏صورت رول و با ضخامت 2 ميليمتر.‏</t>
  </si>
  <si>
    <t>تهيه و نصب كف پوش پلاستيكي (از نوع وينيل)، به ‏صورت تايل به ابعاد مختلف و ضخامت 2 ميليمتر.‏</t>
  </si>
  <si>
    <t>تهيه و نصـب كـف پوش پلاستيكي (از نوع وينيل)، ‏به صورت رول با طرح پولكي و با ضخامـت 2 ‏ميليمتر.‏</t>
  </si>
  <si>
    <t>تهيه و نصـب كـف پوش پلاستيكي (از نوع وينيل)، ‏به صورت رول با طرح پولكي و با ضخامـت 3 ‏ميليمتر.‏</t>
  </si>
  <si>
    <t>تهيه و نصـب كـف پوش پلاستيكي (از نوع وينيل)، ‏به صورت تايل به ابعاد مختلف با طرح پولكي و ‏ضخامـت 2 ميليمتر.‏</t>
  </si>
  <si>
    <t>تهيه و نصـب كـف پوش پلاستيكي (از نوع وينيل)، ‏به صورت تايل به ابعاد مختلف با طرح پولكي و ‏ضخامـت 3 ميليمتر.‏</t>
  </si>
  <si>
    <t>تهيه و نصب كف پوش لاستيكي آجدار، به صورت ‏رول و با ضخامت 3 ميليمتر.‏</t>
  </si>
  <si>
    <t>تهيه و نصب كف پوش لاستيكي آجدار، به صورت ‏رول و با ضخامت 4 ميليمتر.‏</t>
  </si>
  <si>
    <t>تهيه و نصب پوشش پلاستيكي ديوارها از نوع پروفيل ‏پي. وي. سي، به عرض 10 سانتيمتر.‏</t>
  </si>
  <si>
    <t>تهيه و نصب لبه پوشش پلاستيكي، از نوع پروفيل پي. ‏وي. سي.‏</t>
  </si>
  <si>
    <t>تهيه و نصب نبشي پلاستيكي، از نوع پروفيل پي. وي. ‏سي.‏</t>
  </si>
  <si>
    <t>تهيه و نصب قرنيز پي وي سي فشرده به ارتفاع 10 ‏سانتيمتر و ضخامت 5 ميليمتر.‏</t>
  </si>
  <si>
    <t>تهيه و نصب ورقهاي موجدار پي. وي. سي به ‏ضخامت حدود 2 ميليمتر.‏</t>
  </si>
  <si>
    <t>تهيه و نصب ورقهاي بدون موج پلي استايرن به ‏ضخامت حدود 3 ميليمتر.‏</t>
  </si>
  <si>
    <t>تهيه و نصب ورقهاي بدون موج آكريليك به ضخامت ‏حدود 3 ميليمتر .‏</t>
  </si>
  <si>
    <t>تهيه ونصب پلاستوفوم (يونوليت) با هر چگالي، سفيد ‏يا الوان به ضخامت يك سانتيمتر، باتمام وسايل نصب ‏بدون زيرسازي.‏</t>
  </si>
  <si>
    <t>اضافه بها به رديف 230601 به ازاي هر سانتيمتر كه ‏به ضخامت يك سانتيمتر اضافه شود، كسر سانتيمتر به ‏تناسب محاسبه مي شود.‏</t>
  </si>
  <si>
    <t>تهيه و نصب نايلون (فيلم پلي اتيلن) به وزن ‏حدود150 گرم در متر مربع ، براي اطراف بتن و يا ‏كارهاي مشابه آن، كه نايلون الزاما در كارباقي بماند.‏</t>
  </si>
  <si>
    <t>تهيه و نصب واتر استاپ به عرض 15 سانتيمتر، ‏ازجنس پي. وي. سي.‏</t>
  </si>
  <si>
    <t>اضافه بها به رديف 230901 ، براي هر سانتيمتر اضافه ‏بر 15 سانتيمتر.‏</t>
  </si>
  <si>
    <t>تهيه و نصب واتر استاپ به عرض 15 سانتيمتر، ‏ازجنس لاستيك.‏</t>
  </si>
  <si>
    <t>اضافه بها به رديف 230903، براي هر سانتيمتر اضافه ‏بر 15 سانتيمتر.‏</t>
  </si>
  <si>
    <t>تهيه و جاگذاري غلاف پلاستيكي در بتن براي عبور ‏لوله و ساير مصارف.‏</t>
  </si>
  <si>
    <t>تهيه، سوراخ‌کاري و جاگذاري لوله پلاستيكي براي ‏زهکشي.‏</t>
  </si>
  <si>
    <t>تهيه و نصب پله فولادي با روکش پروپيلن.‏</t>
  </si>
  <si>
    <t>تهيه، ساخت و نصب پنجره با پروفيل ‏U.P.V.C، تا ‏مساحت 75/. متر مربع.‏</t>
  </si>
  <si>
    <t>تهيه، ساخت و نصب پنجره با پروفيل ‏U.P.V.C، به ‏مساحت بيش از 75/. تا 2 متر مربع.‏</t>
  </si>
  <si>
    <t>تهيه، ساخت و نصب پنجره با پروفيل ‏U.P.V.C، به ‏مساحت بيش از 2 متر مربع.‏</t>
  </si>
  <si>
    <t>تهيه مصالح و اجراي ژئوممبراين (زمين غشا) ‏‏ از جنس پلي اتيلن سنگين ‏‏ (‏High Density Poly Ethylene‏) به ضخامت 1 ‏ميليمتر براي عايق کاري سطوح و سازه‌هاي مختلف، ‏مانند مخازن آب، سدها، حوضچه‌هاي فاضلاب و ‏استخرهاي کشاورزي.‏</t>
  </si>
  <si>
    <t>تهيه مصالح و اجراي ژئوگريد از جنس پلي‌استر با ‏روکش پي.وي.سي (‏P.V.C‏) با مقاومت کششي مجاز ‏‏40کيلو  نيوتن بر متر طول، به منظور تثبيت بسترهاي ‏سست، باتلاق‌ها و نظاير آن‌ها.‏</t>
  </si>
  <si>
    <t>تهيه مصالح و اجراي ژئوگريد از جنس پلي‌استر داراي ‏روکش قيري با مقاومت کششي مجاز 40 کيلو  نيوتن ‏بر متر طول، به همراه ژئوتکستايل نبافته سبک قير ‏اندود شده، براي مسلح کردن آسفالت.‏</t>
  </si>
  <si>
    <t>تهيه و نصب شيشه 3 ميليمتري ساده با چسب ‏سيليکون‎.‎</t>
  </si>
  <si>
    <t>فصل‏بيست‏وچهارم.برش‏ونصب‏شيشه</t>
  </si>
  <si>
    <t>تهيه و نصب شيشه 4 ميليمتري ساده با چسب ‏سيليکون.‏</t>
  </si>
  <si>
    <t>تهيه و نصب شيشه 5 ميليمتري ساده با چسب ‏سيليکون.‏</t>
  </si>
  <si>
    <t>تهيه و نصب شيشه 6 ميليمتري ساده با چسب ‏سيليکون.‏</t>
  </si>
  <si>
    <t>تهيه و نصب شيشه 8 ميليمتري ساده با چسب ‏سيليکون.‏</t>
  </si>
  <si>
    <t>تهيه و نصب شيشه 10 ميليمتري ساده با چسب ‏سيليکون.‏</t>
  </si>
  <si>
    <t>تهيه و نصب شيشه 4 ميليمتري مشجر با چسب ‏سيليکون.‏</t>
  </si>
  <si>
    <t>تهيه و نصب شيشه 6 ميليمتري مشجر با چسب ‏سيليکون.‏</t>
  </si>
  <si>
    <t>تهيه و نصب شيشه 10 ميليمتري مشجر با چسب ‏سيليکون.‏</t>
  </si>
  <si>
    <t>تهيه و نصب شيشه نشکن (سکوريت) به ضخامت 4 ‏ميليمتر با نوار پلاستيکي.‏</t>
  </si>
  <si>
    <t>تهيه و نصب شيشه نشکن (سکوريت) به ضخامت 5 ‏ميليمتر با نوار پلاستيکي.‏</t>
  </si>
  <si>
    <t>تهيه و نصب شيشه نشکن (سکوريت) به ضخامت 6 ‏ميليمتر با نوار پلاستيکي.‏</t>
  </si>
  <si>
    <t>تهيه و نصـب شيشه نشكن (سكوريت) به ضخامت 8 ‏ميليمتر با نوار پلاستيكي.‏</t>
  </si>
  <si>
    <t>تهيه و نصـب شيشه نشكن (سكوريت) به ضخامت ‏‏10 ميليمتر با نوار پلاستيكي.‏</t>
  </si>
  <si>
    <t>تهيه و نصـب شيشه نشكن (سكوريت) اعم از ثابت با ‏بازشو به ضخامت 10 ميليمتر كه در داخل قاب نصب ‏نمي‌شود بدون لولا، يراق‌آلات و اتصالات.‏</t>
  </si>
  <si>
    <t>تهيه و نصب شيشه 4 ميليمتري رفلکتيو (بازتابنده) ‏رنگي.‏</t>
  </si>
  <si>
    <t>تهيه و نصب شيشه 6 ميليمتري رفلکتيو (بازتابنده) ‏رنگي.‏</t>
  </si>
  <si>
    <t>تهيه و نصب آجر شيشه‌اي به ابعاد 15×15 سانتيمتر ‏با ملات دوغاب مربوط در كف (شبكه فلزي جداگانه ‏پرداخت مي‌شود).‏</t>
  </si>
  <si>
    <t>تهيه و نصب آجر شيشه‌اي به ابعاد 20×20 سانتيمتر ‏با ملات دوغاب مربوط در كف (شبكه فلزي جداگانه ‏پرداخت مي‌شود).‏</t>
  </si>
  <si>
    <t>تهيه و نصب بلوكهاي شيشه‌اي تو خالي مخصوص ‏نما به ابعاد مختلف و ضخامت 8 سانتي‌متر.‏</t>
  </si>
  <si>
    <t>سند بلاست کردن شيشه (مات کردن شيشه به طريق ‏ماسه پاشي).‏</t>
  </si>
  <si>
    <t>اضافه بها به رديف‌هاي 240101 تا 240106‏، اگر ‏شيشه به صورت فلوت باشد.‏</t>
  </si>
  <si>
    <t>اضافه بها به رديف‌هاي 240101 تا 240106‏، ‏‏240201 و 240202 در صورتي‌ كه شيشه‌ها رنگي ‏باشد.‏</t>
  </si>
  <si>
    <t>اضافه بها به رديف‌هاي 240301 تا 240305‏، اگر ‏شيشه‌هاي سكوريت رنگي باشند.‏</t>
  </si>
  <si>
    <t>اضافه بها به رديف‌هاي 240306‏، در صورتي كه ‏شيشه رنگي باشد.‏</t>
  </si>
  <si>
    <t>اضافه بها به رديف‌هاي 240301 تا 240305‏، در ‏صورتي كه در نصب شيشه بجاي نوار، از چسب ‏سيليكون استفاده شود.‏</t>
  </si>
  <si>
    <t>اضافه بها نسبت به رديف‌هاي تهيه و نصب شيشه اگر ‏شيشه به صورت دوجداره تهيه و مصرف شود، ‏برحسب محيط شيشه دوجداره شده.‏</t>
  </si>
  <si>
    <t>كسر بها به رديف‌هاي 240101 تا 240106 و ‏‏240201 تا 240203، در صورتي كه بجاي چسب ‏سيليكون از نوار پلاستيكي استفاده شود.‏</t>
  </si>
  <si>
    <t>كسر بها به رديف‌هاي 240101 تا 240106 و ‏‏240201 تا 240203، در صورتي كه بجاي چسب ‏سيليكون از بطانه استفاده شود.‏</t>
  </si>
  <si>
    <t>لايه کاري (‏Lamination‏) دو شيشه مسطح.‏</t>
  </si>
  <si>
    <t>سمباده يا برس زدن (زنگ زدايي) اسكلتهاي فلزي و ‏يا ميلگرد.‏</t>
  </si>
  <si>
    <t>فصل‏بيست‏وپنجم.رنگ‏آميزي</t>
  </si>
  <si>
    <t>سمباده يا برس زدن (زنگ زدايي) كارهاي فلزي به ‏استثناي اسكلتهاي فلزي و ميلگرد.‏</t>
  </si>
  <si>
    <t>زنگ زدايي اسكلتهاي فلزي و يا ميلگرد به روش ‏ماسه پاشي (سندبلاست).‏</t>
  </si>
  <si>
    <t>زنگ زدايي كارهاي فلزي به استثناي اسكلتهاي فلزي ‏و ميلگرد، به روش ماسه پاشي (سندبلاست).‏</t>
  </si>
  <si>
    <t>زنگ زدايي اسكلتهاي فلزي، به روش ساچمه پاشي ‏‏(شات بلاست).‏</t>
  </si>
  <si>
    <t>زنگ زدايي كارهاي فلزي به استثناي اسكلتهاي فلزي، ‏به روش ساچمه پاشي (شات بلاست).‏</t>
  </si>
  <si>
    <t>تهيه مصالح و اجراي يك دست رنگ ضد زنگ روي ‏اسكلت فلزي.‏</t>
  </si>
  <si>
    <t>تهيه مصالح و اجراي يك دست رنگ ضد زنگ روي ‏كارهاي فلزي به استثناي اسكلتهاي فلزي.‏</t>
  </si>
  <si>
    <t>تهيه مصالح و اجراي رنگ اپوكسي براي مخازن و ‏ساير كارهاي فلزي، شامل دوقشر ضد زنگ براي ‏اپوكسي، يك قشرآستر و يك قشر رويه.‏</t>
  </si>
  <si>
    <t>تهيه وسايل و قالب‌بندي با استفاده از قالب فلزي براي ‏سقفهاي مركب(‏composite‏).‏</t>
  </si>
  <si>
    <t>تهيه وسايل و قالب‌بندي با استفاده از قالب فلزي در ‏شناژهاي افقي روي ديوار در هر ارتفاع.‏</t>
  </si>
  <si>
    <t>تهيه وسايل و قالب‌بندي با استفاده از قالب فلزي در ‏پله هاي بتني شامل تير، تاوه، دست انداز، كف پله و ‏مانند آن به طور كامل در هر ارتفاع و به هرشكل.‏</t>
  </si>
  <si>
    <t>اضافه بها براي قالب‌بندي جدار خارجي ديوارها، ‏تيرها و ستونها، با استفاده از قالب فلزي.‏</t>
  </si>
  <si>
    <t>اضافه بها به رديف‌هاي 060201 تا 060204، در ‏صورتي كه به جاي بولت از فاصله نگهدارهاي ‏مخصوص با صفحه آب بند استفاده شود.‏</t>
  </si>
  <si>
    <t>اضافه بها به رديف‌هاي قالب‌بندي با استفاده از قالب ‏فلزي، براي سطوح منحني به استثناي ستونها.‏</t>
  </si>
  <si>
    <t>اضافه بها به رديف هاي 060301 تا 060304، ولي با ‏مقاطع منحني و غير چهار ضلعي.‏</t>
  </si>
  <si>
    <t>اضافه بها قالب‌بندي براي سطوح شيبدار با استفاده از ‏قالب فلزي درصورتيكه شيب بيش از 5 درصد باشد.‏</t>
  </si>
  <si>
    <t>جوشكاري با بعد موثر تا 5 ميليمتر، با ساييدن. با ‏توجه به بند 7 مقدمه فصل.‏</t>
  </si>
  <si>
    <t>جوشكاري براي بعد موثر بيش از 5 ميليمتر تا 7 ‏ميليمتر با ساييدن. با توجه به بند 7 مقدمه فصل.‏</t>
  </si>
  <si>
    <t>جوشكاري براي بعد موثر بيش از 7 ميليمتر تا10 ‏ميليمتر با ساييدن. با توجه به بند 7 مقدمه فصل.‏</t>
  </si>
  <si>
    <t>جوشكاري براي بعد موثر بيش از 10 ميليمتر تا 15 ‏ميليمتر با ساييدن. با توجه به بند 7 مقدمه فصل.‏</t>
  </si>
  <si>
    <t>تهيه، ساخت و نصب اسكلت فلزي براي زيرسازي ‏نصب سنگ پلاك به‌طريق خشك شامل نبشي، ‏ناوداني، تيرآهن و قوطي با جوشكاري لازم.‏</t>
  </si>
  <si>
    <t>تهيه و نصب پيچ و مهره با توجه به بند 7 مقدمه اين ‏فصل.‏</t>
  </si>
  <si>
    <t>اجراي سقف بتني به ضخامت 21 سانتيمتر با تيرچه و ‏بلوك توخالي بتني، شامل تهيه تمام مصالح به استثناي ‏ميل‌گرد، و همچنين تهيه تجهيزات مورد لزوم به طور ‏كامل‎.‎</t>
  </si>
  <si>
    <t>فصل‏دهم.سقف‏سبك‏بتني</t>
  </si>
  <si>
    <t>اجراي سقف بتني به ضخامت 25 سانتيمتر با تيرچه و ‏بلوك توخالي بتني، شامل تهيه تمام مصالح به استثناي ‏ميل‌گرد، و همچنين تهيه تجهيزات مورد لزوم به طور ‏كامل.‏</t>
  </si>
  <si>
    <t>اجراي سقف بتني به ضخامت 30 سانتيمتر با تيرچه و ‏بلوك توخالي بتني، شامل تهيه تمام مصالح به استثناي ‏ميل‌گرد، و همچنين تهيه تجهيزات مورد لزوم به طور ‏كامل.‏</t>
  </si>
  <si>
    <t>اجراي سقف بتني به ضخامت 35 سانتيمتر با تيرچه و ‏بلوك توخالي بتني، شامل تهيه تمام مصالح به استثناي ‏ميل‌گرد، و همچنين تهيه تجهيزات مورد لزوم به طور ‏كامل.‏</t>
  </si>
  <si>
    <t>اجراي سقف بتني به ضخامت 40 سانتيمتر با تيرچه و ‏بلوك توخالي بتني، شامل تهيه تمام مصالح به استثناي ‏ميل‌گرد، و همچنين تهيه تجهيزات مورد لزوم به طور ‏كامل.‏</t>
  </si>
  <si>
    <t>اجراي سقف بتني به ضخامت 21 سانتيمتر با تيرچه و ‏بلوك توخالي سفالي، شامل تهيه تمام مصالح به ‏استثناي ميل‌گرد، و همچنين تهيه تجهيزات مورد لزوم ‏به طور كامل.‏</t>
  </si>
  <si>
    <t>اجراي سقف بتني به ضخامت 25 سانتيمتر با تيرچه و ‏بلوك توخالي سفالي، شامل تهيه تمام مصالح به ‏استثناي ميل‌گرد، و همچنين تهيه تجهيزات مورد لزوم ‏به طور كامل.‏</t>
  </si>
  <si>
    <t>اجراي سقف بتني به ضخامت 30 سانتيمتر با تيرچه و ‏بلوك توخالي سفالي، شامل تهيه تمام مصالح به ‏استثناي ميل‌گرد، و همچنين تهيه تجهيزات مورد لزوم ‏به طور كامل.‏</t>
  </si>
  <si>
    <t>اجراي سقف بتني به ضخامت 35 سانتيمتر با تيرچه و ‏بلوك توخالي سفالي، شامل تهيه تمام مصالح به ‏استثناي ميل‌گرد، و همچنين تهيه تجهيزات مورد لزوم ‏به طور كامل.‏</t>
  </si>
  <si>
    <t>اجراي سقف بتني به ضخامت 40 سانتيمتر با تيرچه و ‏بلوك توخالي سفالي، شامل تهيه تمام مصالح به ‏استثناي ميل‌گرد، و همچنين تهيه تجهيزات مورد لزوم ‏به طور كامل.‏</t>
  </si>
  <si>
    <t>اضافه بها به رديف‌هاي سقف بتني با تيرچه و بلوك، ‏در صورتي كه از تيرچه با كفشك سفالي (تيرچه ‏فوندوله اي) استفاده شود.‏</t>
  </si>
  <si>
    <t>اجراي سقف بتني به ضخامت 21 سانتيمتر با تيرچه ‏مشبك فلزي سبك و بلوك توخالي بتني شامل تهيه ‏تمام مصالح به استثناي تيرچه فلزي وآرماتور و ‏همچنين تهيه تجهيزات مورد لزوم به طور كامل.‏</t>
  </si>
  <si>
    <t>اجراي سقف بتني به ضخامت 25 سانتيمتر با تيرچه ‏مشبك فلزي سبك و بلوك توخالي بتني شامل تهيه ‏تمام مصالح به استثناي تيرچه فلزي و آرماتور و ‏همچنين تهيه تجهيزات مورد لزوم به طور كامل.‏</t>
  </si>
  <si>
    <t>اجراي سقف بتني به ضخامت 30 سانتيمتر با تيرچه ‏مشبك فلزي سبك و بلوك توخالي بتني شامل تهيه ‏تمام مصالح به استثناي تيرچه فلزي و آرماتور و ‏همچنين تهيه تجهيزات مورد لزوم به طور كامل.‏</t>
  </si>
  <si>
    <t>اضافه بها به رديف‌هاي سقف سبك با بلوك بتني در ‏صورتي كه در تهيه بلوك از پوكه استفاده شده باشد.‏</t>
  </si>
  <si>
    <t>آجركاري با آجر ماسه اهكي (سيليكاتي)، به ابعاد آجر ‏فشاري با ضخامت يك و نيم آجر و بيشتر و ملات ‏ماسه سيمان 1:6‏‎.‎</t>
  </si>
  <si>
    <t>فصل‏يازدهم.آجركاري‏وشفته‏ريزي</t>
  </si>
  <si>
    <t>آجر كاري باآجرماسه آهكي (سيليكاتي)، به ابعاد ‏آجرفشاري با ضخامت يك و نيم آجر و بيشتر و ‏ملات باتارد 1:2:8.‏</t>
  </si>
  <si>
    <t>آجركاري با آجر ماسه آهكي (سيليكاتي)، به ‏ابعادآجرفشاري باضخامت يك ونيم آجر و بيشتر و ‏ملات ماسه آهك 1:3.‏</t>
  </si>
  <si>
    <t>ديوار يك آجره با آجر ماسه آهكي (سيليكاتي)، به ‏ابعاد آجر فشاري و ملات ماسه سيمان 1:6.‏</t>
  </si>
  <si>
    <t>ديوار يك آجره با آجر ماسه آهكي (سيليكاتي)، به ‏ابعاد آجر فشاري با ملات، باتارد 1:2:8.‏</t>
  </si>
  <si>
    <t>ديوار يك آجره باآجر ماسه آهكي (سيليكاتي)، به ‏ابعاد آجر فشاري و ملات ماسه آهك 1:3.‏</t>
  </si>
  <si>
    <t>ديوار نيم آجره با آجرماسه آهكي (سيليكاتي)، به ‏ابعادآجر فشاري و ملات ماسه سيمان 1:6.‏</t>
  </si>
  <si>
    <t>ديوار نيم آجره با آجرماسه آهكي (سيليكاتي)، به ‏ابعادآجر فشاري و ملات باتارد 1:2:8.‏</t>
  </si>
  <si>
    <t>ديوار نيم آجره با آجر ماسه آهكي (سيليكاتي)، به ‏ابعاد آجر فشاري و ملات ماسه آهك 1:3.‏</t>
  </si>
  <si>
    <t>تيغه آجري باآجر ماسه آهكي (سيليكاتي)، به ‏ضخامت 5 تا 6 سانتيمتر، با ملات گچ و خاك.‏</t>
  </si>
  <si>
    <t>آجركاري باآجر فشاري به ضخامت يك و نيم آجر و ‏بيشتر و ملات ماسه سيمان 1:6.‏</t>
  </si>
  <si>
    <t>آجركاري با آجر فشاري به ضخامت يك و نيم آجر و ‏بيشتر و ملات باتارد 1:2:8.‏</t>
  </si>
  <si>
    <t>آجر كاري با آجر فشاري به ضخامت يك و نيم آجر ‏و بيشتر و ملات ماسه آهك 1:3.‏</t>
  </si>
  <si>
    <t>آجركاري با آجرفشاري به ضخامت يك و نيم آجر و ‏بيشتر با ملات گل آهك (100 كيلو آهك در ‏مترمكعب ملات).‏</t>
  </si>
  <si>
    <t>ديوار يك آجره با آجر فشاري و ملات ماسه سيمان ‏‏1:6.‏</t>
  </si>
  <si>
    <t>ديوار يك آجره با آجر فشاري و ملات باتارد 1:2:8.‏</t>
  </si>
  <si>
    <t>ديوار يك آجره با آجر فشاري و ملات ماسه آهك ‏‏1:3.‏</t>
  </si>
  <si>
    <t>ديوار نيم آجره با آجر فشاري و ملات ماسه سيمان ‏‏1:6.‏</t>
  </si>
  <si>
    <t>ديوار نيم آجره با آجر فشاري و ملات باتارد 1:2:8.‏</t>
  </si>
  <si>
    <t>ديوار نيم آجره با آجر فشاري و ملات ماسه آهك ‏‏1:3.‏</t>
  </si>
  <si>
    <t>ديوار نيم آجره با آجرفشاري و ملات گچ و خاك.‏</t>
  </si>
  <si>
    <t>تيغه آجري به ضخامت 5 تا 6 سانتيمتر، با آجر ‏فشاري و ملات گچ و خاك.‏</t>
  </si>
  <si>
    <t>طاق زني بين تيرآهن (طاق ضربي)، با آجر فشاري يا ‏ماشيني سوراخ‌دار.‏</t>
  </si>
  <si>
    <t>دوغاب ريزي روي طاق آجري با دوغاب سيمان.‏</t>
  </si>
  <si>
    <t>دوغاب ريزي روي طاق آجري با دوغاب گچ.‏</t>
  </si>
  <si>
    <t>اضافه بهاي سقف سازي آجري به صورت آهن گم ‏براي نماي آجري ، نسبت به رديف‌هاي طاق زني.‏</t>
  </si>
  <si>
    <t>آجر كاري با بلوك سفالي (آجر تيغه اي) به ضخامت ‏‏8 تا11 سانتيمتر و ملات ماسه سيمان 1:6.‏</t>
  </si>
  <si>
    <t>آجر كاري با بلوك سفالي (آجر تيغه اي) به ضخامت ‏‏12 تا 22 سانتيمتر و ملات ماسه سيمان 1:6.‏</t>
  </si>
  <si>
    <t>آجركاري با بلوك سفالي (آجر تيغه اي) به ضخامت ‏بيش از 22 سانتيمتر و ملات ماسه سيمان 1:6.‏</t>
  </si>
  <si>
    <t>آجر كاري با آجر ماشيني سوراخ دار به ابعاد آجر ‏فشاري به ضخامت يك و نيم آجر و بيشتر، با ملات ‏ماسه سيمان 1:6.‏</t>
  </si>
  <si>
    <t>ديوار يك آجره با آجر ماشيني سوراخدار به ابعاد آجر ‏فشاري، با ملات ماسه سيمان 1:6.‏</t>
  </si>
  <si>
    <t>ديوار نيم آجره با آجر ماشيني سوراخدار به ابعاد آجر ‏فشاري، با ملات ماسه سيمان 1:6.‏</t>
  </si>
  <si>
    <t>تيغه آجري به ضخامت 5 تا 6 سانتيمتر با آجر ماشيني ‏سوراخدار به ابعاد آجر فشاري، با ملات گچ و خاك.‏</t>
  </si>
  <si>
    <t>نماچيني با آجر ماشيني سوراخدار (سفال) به ابعاد ‏آجرفشاري به‌صورت نيم آجره و ملات ماسه سيمان ‏‏1:6 .‏</t>
  </si>
  <si>
    <t>نماچيني با آجرماشيني سوراخدار (سفال) به ضخامت ‏حدود 4 سانتيمتر، به‌صورت نيم آجره و ملات ماسه ‏سيمان 1:6 .‏</t>
  </si>
  <si>
    <t>نماچيني باآجرماشيني سوراخدار (سفال) به ضخامت ‏حدود 3 سانتيمتر، به‌صورت نيم آجره و ملات ماسه ‏سيمان 1:6 .‏</t>
  </si>
  <si>
    <t>نما چيني با آجر قزاقي، به ابعاد آجر فشاري، ‏به‌صورت نيم آجره و ملات ماسه سيمان 1:6 .‏</t>
  </si>
  <si>
    <t>نماچيني با آجر قزاقي، به ضخامت حدود 4 سانتيمتر، ‏به‌صورت نيم آجره و ملات ماسه سيمان 1:6 .‏</t>
  </si>
  <si>
    <t>نما چيني با آجر قزاقي ، به ضخامت حدود 3 ‏سانتيمتر، به‌صورت نيم آجره و ملات ماسه سيمان 1:6 ‏‏.‏</t>
  </si>
  <si>
    <t>اضافه بهاي نماسازي نسبت به رديف‌هاي آجرچيني ‏با آجر فشاري ، آجر ماسه آهكي و آجر ماشيني ‏سوراخ‌دار.‏</t>
  </si>
  <si>
    <t>اضافه بهاي نماسازي نسبت به رديف‌هاي آجر چيني ‏با آجرفشاري ، درصورتي كه در نما از آجر سفال ‏سوراخدار ماشيني به ابعاد آجر فشاري استفاده شود.‏</t>
  </si>
  <si>
    <t>اضافه بهاي نماسازي نسبت به رديف‌هاي آجر چيني ‏با آجر ماسه آهكي، در صورتي كه در نما از آجر ‏سفال سوراخدار ماشيني به ابعاد آجر فشاري استفاده ‏شود.‏</t>
  </si>
  <si>
    <t>اضافه بهاي نما سازي نسبت به رديف‌هاي آجر چيني ‏با آجر فشاري، در صورتي كه در نما از آجر قزاقي، به ‏ابعاد آجر فشاري استفاده شود.‏</t>
  </si>
  <si>
    <t>اضافه بهاي نما سازي به رديف‌هاي آجر چيني با آجر ‏ماسه آهكي، در صورتي كه در نما از آجر قزاقي، به ‏ابعادآجر فشاري استفاده شود.‏</t>
  </si>
  <si>
    <t>اضافه بها به رديف‌هاي نماچيني بابت آب ساب ‏نمودن آجر.‏</t>
  </si>
  <si>
    <t>اضافه بها به رديف‌هاي نما چيني بابت تراش و ‏كشويي نمودن آجر.‏</t>
  </si>
  <si>
    <t>اضافه بها به رديف‌هاي نماچيني، در صورتي كه ‏آجرها به صورت هره چيده شود (اندازه گيري روي ‏سطح قابل رويت).‏</t>
  </si>
  <si>
    <t>اضافه بهاي ديوار چيني به صورت ديوار دو جداره، به ‏ازاي هر متر مربع ديوار دو جداره كه هم زمان چيده ‏شود. (يک طرف اندازه‌گيري مي‌شود).‏</t>
  </si>
  <si>
    <t>اضافه بها براي هر نوع آجر كاري كه در پايين تراز ‏آب انجام شود و آبكشي حين انجام كار با تلمبه ‏موتوري الزامي باشد.‏</t>
  </si>
  <si>
    <t>اضافه بها به هر نوع آجر كاري، براي كار در داخل ‏چاه يا قنات يا مجاري زيرزميني در هر عمق و به هر ‏طول.‏</t>
  </si>
  <si>
    <t>شفته ريزي با خاك محل و 150 كيلوگرم آهك ‏شكفته در مترمكعب شفته.‏</t>
  </si>
  <si>
    <t>شفته ريزي با خاك تهيه شده مناسب شن دار از ‏خارج محل به هر فاصله، با150 كيلوگرم آهك ‏شكفته در مترمكعب شفته.‏</t>
  </si>
  <si>
    <t>اضافه بها به رديف 110901، براي اضافه كردن شن و ‏ماسه، به اندازه هر ده درصد كه به حجم خاك محل ‏اضافه شود.‏</t>
  </si>
  <si>
    <t>اضافه بها به رديف‌هاي 110901 و 110902، براي ‏افزايش هر50 كيلو گرم آهك شكفته در مترمكعب ‏شفته. كسر50 كيلو به تناسب محاسبه مي‌شود.‏</t>
  </si>
  <si>
    <t>كسربها به رديف‌هاي 110901 و 110902، براي ‏كاهش هر 50 كيلو گرم، آهك شكفته در متر مكعب ‏شفته. كسر 50 كيلو به تناسب محاسبه مي شود.‏</t>
  </si>
  <si>
    <t>نماچيني با آجر پلاك (دوغابي) با سطح مقطع تا 10 ‏سانتيمتر مربع باملات ماسه سيمان 1:5، شامل ‏دوغاب‌ريزي درپشت آجر.‏</t>
  </si>
  <si>
    <t>نماچيني با آجر پلاك (دوغابي) با سطح مقطع بيش از ‏‏10 سانتيمتر مربع باملات ماسه سيمان 1:5، شامل ‏دوغاب ريزي درپشت آجر.‏</t>
  </si>
  <si>
    <t>فصل‏دوازدهم.بتن‏پيش‏ساخته‏وبلوك‏چيني</t>
  </si>
  <si>
    <t>تهيه و نصب دال بتني پيش ساخته (مسلح)، با ‏عيار300 كيلو سيمان در متر مكعب، براي دال روي ‏کانال‌ها، نهرها و يا به عنوان پل روي جوي‌ها و موارد ‏مشابه.‏</t>
  </si>
  <si>
    <t>تهيه، ساخت و نصب قطعات بتني پيش ساخته براي ‏تکيه گاه لوله (‏pipe sleeper‏)، با عيار 300 كيلو ‏سيمان در متر مكعب بتن.‏</t>
  </si>
  <si>
    <t>تهيه و نصب لوله سيماني، به قطر داخلي 10 سانتيمتر، ‏با بتن به‌عيار300 كيلو سيمان در متر مكعب بتن.‏</t>
  </si>
  <si>
    <t>تهيه و نصب لوله سيماني، به قطر داخلي 15 سانتيمتر، ‏با بتن به عيار 300 كيلو سيمان در متر مكعب بتن.‏</t>
  </si>
  <si>
    <t>تهيه و نصب لوله سيماني، به قطر داخلي 20 سانتيمتر، ‏با بتن به‌عيار 300 كيلو سيمان در متر مكعب بتن.‏</t>
  </si>
  <si>
    <t>تهيه و نصب لوله سيماني، به قطر داخلي 25 سانتيمتر، ‏با بتن به‌عيار300 كيلو سيمان در متر مكعب بتن.‏</t>
  </si>
  <si>
    <t>تهيه و نصب لوله بتني به قطر داخلي 30 سانتيمتر و ‏ضخامت 6 سانتيمتر، با بتن به‌عيار300 كيلو سيمان در ‏متر مكعب بتن.‏</t>
  </si>
  <si>
    <t>تهيه و نصب لوله بتني به قطر داخلي 40 سانتيمتر و ‏ضخامت 6 سانتيمتر، با بتن به‌عيار300 كيلو سيمان در ‏مترمكعب بتن.‏</t>
  </si>
  <si>
    <t>تهيه و نصب لوله بتني به قطر داخلي 50 سانتيمتر و ‏ضخامت 6 سانتيمتر، با بتن به‌عيار300 كيلو سيمان در ‏متر مكعب بتن.‏</t>
  </si>
  <si>
    <t>تهيه و نصب لوله بتني به قطر داخلي 60 سانتيمتر و ‏ضخامت 8 سانتيمتر، با بتن به‌عيار300 كيلو سيمان در ‏متر مكعب بتن.‏</t>
  </si>
  <si>
    <t>تهيه و نصب لوله بتني مسلح، به قطر داخلي 60 ‏سانتيمتر و ضخامت 8 سانتيمتر با بتن به‌عيار300 كيلو ‏سيمان در متر مكعب بتن.‏</t>
  </si>
  <si>
    <t>تهيه و نصب لوله بتني مسلح، به قطر داخلي 80 ‏سانتيمتر و ضخامت 10 سانتيمتر با بتن به‌عيار300 ‏كيلو سيمان در متر مكعب بتن.‏</t>
  </si>
  <si>
    <t>تهيه و نصب لوله بتني مسلح، به قطر داخلي 1 متر و ‏ضخامت 10 سانتيمتر با بتن به‌عيار300 كيلو سيمان در ‏متر مكعب بتن.‏</t>
  </si>
  <si>
    <t>تهيه و نصب كولهاي بتني مسلح پيش ساخته متشكل ‏از سه قطعه در هر عمق، به منظور تحكيم قناتها با بتن ‏به‌عيار 300 كيلو سيمان در متر مكعب بتن و با مقطع ‏تخم مرغي به ابعاد حدود120×80 سانتيمتر، با پر ‏كردن پشت كول.‏</t>
  </si>
  <si>
    <t>بنايي با بلوك سيماني توخالي و ملات ماسه سيمان ‏‏1:5.‏</t>
  </si>
  <si>
    <t>بنايي با بلوك سيماني تو خالي كف پر و ملات ماسه ‏سيمان 1:5.‏</t>
  </si>
  <si>
    <t>بنايي با بلوك سيماني تو خالي به ضخامت حدود20 ‏سانتيمتر و ملات ماسه سيمان 1:5.‏</t>
  </si>
  <si>
    <t>بنايي با بلوك سيماني توخالي كف پر به ضخامت ‏حدود20 سانتيمتر و ملات ماسه سيمان 1:5.‏</t>
  </si>
  <si>
    <t>بنايي با بلوك سيماني تو خالي به ضخامت حدود10 ‏سانتيمتر و ملات ماسه سيمان 1:5.‏</t>
  </si>
  <si>
    <t>بنايي با بلوك سيماني توخالي كف پر به ضخامت ‏حدود 10 سانتيمتر و ملات ماسه سيمان 1:5.‏</t>
  </si>
  <si>
    <t>اضافه بها به رديف‌هاي بنايي با بلوک، در صورتي که ‏ديوار با ميل مهار تقويت شده باشد.  ‏</t>
  </si>
  <si>
    <t>بنايي باآجر سيماني به ابعادآجر فشاري، براي ‏ديوارسازي به ضخامت يك آجر با ملات ماسه سيمان ‏‏1:5.‏</t>
  </si>
  <si>
    <t>بنايي با آجر سيماني به ابعاد آجر فشاري، براي ديوار ‏سازي به‌ضخامت نيم آجر با ملات ماسه سيمان 1:5.‏</t>
  </si>
  <si>
    <t>پر كردن حفره هاي بلوكهاي سيماني تو خالي با ملات ‏ماسه سيمان 1:5 به ازاي هر متر مكعب حجم بلوك ‏چيني.‏</t>
  </si>
  <si>
    <t>اضافه بها به رديف‌هاي بلوك چيني كه در پايين تراز ‏آب انجام شود و استفاده از تلمبه موتوري حين ‏اجراي عمليات الزامي باشد.‏</t>
  </si>
  <si>
    <t>اضافه بهاي نما چيني با بلوك سيماني.‏</t>
  </si>
  <si>
    <t>اضافه بهاي نماچيني با آجر سيماني به ابعاد آجر ‏فشاري.‏</t>
  </si>
  <si>
    <t>بنايي با بلوكهاي بتني پيش ساخته از بتن سبك (بتن ‏گازي) باملات ماسه سيمان 1:5 به ضخامت تا10 ‏سانتيمتر.‏</t>
  </si>
  <si>
    <t>بنايي با بلوكهاي بتني پيش ساخته از بتن سبك (بتن ‏گازي) با ملات ماسه سيمان 1:5 به ضخامت بيشتر از ‏‏10 سانتيمتر تا 15 سانتيمتر.‏</t>
  </si>
  <si>
    <t>بنايي با بلوكهاي بتني پيش ساخته از بتن سبك (بتن ‏گازي) باملات ماسه سيمان 1:5 به ضخامت بيشتر از ‏‏15 سانتيمتر تا20 سانتيمتر.‏</t>
  </si>
  <si>
    <t>بنايي با بلوكهاي بتني پيش ساخته از بتن سبك (بتن ‏گازي) باملات ماسه سيمان 1:5 به ضخامت بيشتر از ‏‏20 سانتيمتر تا 25 سانتيمتر.‏</t>
  </si>
  <si>
    <t>برچيدن هرنوع اسكلت فلزي ساختمان، برج آب ‏فلزي و مانند آن، با هر نوع تيرآهن، ناوداني، نبشي، ‏لوله و ورق و ساير پروفيلهاي فلزي، با هرگونه ‏اتصال.‏</t>
  </si>
  <si>
    <t>كيلوگرم</t>
  </si>
  <si>
    <t>برچيدن هر نوع فنس از توري سيمي يا سيم خاردار، ‏با پايه‌هاي مربوط.‏</t>
  </si>
  <si>
    <t>برچيدن كاسه ظرفشويي، روشويي پيسوار، بيده، ‏توالت فرنگي، دوش يا فلاش تانك.‏</t>
  </si>
  <si>
    <t>دستگاه</t>
  </si>
  <si>
    <t>بر چيدن مستراح شرقي و وان حمام.‏</t>
  </si>
  <si>
    <t>برچيدن لوله فلزي روكار، با قطر تا 2 اينچ.‏</t>
  </si>
  <si>
    <t>برچيدن لوله فلزي توكار، با قطر تا 2 اينچ.‏</t>
  </si>
  <si>
    <t>بر چيدن لوله فلزي روكار، با قطر بيش از 2 اينچ.‏</t>
  </si>
  <si>
    <t>برچيدن لوله فلزي توكار، با قطر بيش از 2 اينچ.‏</t>
  </si>
  <si>
    <t>برچيدن لوله‌هاي آزبست سيمان يا چدني فاضلاب.‏</t>
  </si>
  <si>
    <t>برچيدن سيمهاي برق، تلفن، زنگ اخبار و مانند آن، ‏اعم از روكار و توكار (سيمهايي كه داخل يك لوله ‏باشند، يك رشته محسوب مي‌شوند).‏</t>
  </si>
  <si>
    <t>برچيدن هرنوع چراغهاي سقفي و پنكه سقفي، يا ‏كارهاي مشابه آن.‏</t>
  </si>
  <si>
    <t>برچيدن هرنوع كليد و پريز معمولي و كارهاي مشابه، ‏توكار يا روكار.‏</t>
  </si>
  <si>
    <t>برچيدن هر نوع كابل روي سطوح ديوار، سقف و ‏کف.‏</t>
  </si>
  <si>
    <t>كندن آسفالت پشت بام به‌هر ضخامت تا 3 سانتيمتر.‏</t>
  </si>
  <si>
    <t>اضافه بها نسبت به رديف 010901 به ازاي هر ‏سانتيمتر اضافه ضخامت نسبت به مازاد 3 سانتيمتر ‏‏(کسر سانتيمتر به تناسب محاسبه مي شود).‏</t>
  </si>
  <si>
    <t>کندن آسفالت جاده‌ها و خيابانها براي لکه گيري به ‏ضخامت تا 5 سانتيمتر به ازاي سطح کنده شده.‏</t>
  </si>
  <si>
    <t>اضافه بها نسبت به رديف 010903 به ازاي هر ‏سانتيمتر اضافه ضخامت نسبت به مازاد 5 سانتيمتر ‏‏(کسر سانتيمتر به تناسب محاسبه مي‌شود).‏</t>
  </si>
  <si>
    <t>شيار انداختن و کندن آسفالت به عرض تا 8 سانتيمتر ‏و عمق تا 10 سانتيمتر براي اجراي کارهاي تاسيساتي ‏با ماشين شيار زن.‏</t>
  </si>
  <si>
    <t>اضافه بها نسبت به رديف 010905، به ‌ازاي هر ‏سانتيمتر اضافه عمق مازاد بر 10 سانتيمتر (کسر ‏سانتيمتر به تناسب محاسبه مي‌شود).‏</t>
  </si>
  <si>
    <t>برش آسفالت با کاتر به عمق تا 7 سانتيمتر (اندازه ‏گيري برحسب طول هر خط برش).‏</t>
  </si>
  <si>
    <t>اضافه بها نسبت به رديف 010907، به‌ازاي هر ‏سانتيمتر اضافه عمق مازاد بر 7 سانتيمتر، اندازه‌گيري ‏برحسب طول هر خط برش (كسر سانتي‌متر‏ به تناسب ‏محاسبه مي‌شود).‏</t>
  </si>
  <si>
    <t>تخريب هر نوع آسفالت و اساس قيري به ضخامت تا ‏‏5 سانتيمتر.‏</t>
  </si>
  <si>
    <t>اضافه بها نسبت به‌ رديف 010909، به‌ازاي هر ‏سانتيمتر اضافه ضخامت مازاد بر 5 سانتيمتر (کسر ‏سانتيمتر به تناسب محاسبه مي‌شود).‏</t>
  </si>
  <si>
    <t>تراشيدن هر نوع آسفالت و اساس قيري با ماشين ‏مخصوص آسفالت تراش، به ضخامت تا 5 سانتي‌متر.‏</t>
  </si>
  <si>
    <t>اضافه بها به رديف 010911 به ازاي هر سانتي‌متر ‏اضافه ضخامت مازاد بر  5 سانتي‌متر (کسر سانتي‌متر ‏به تناسب محاسبه مي‌شود).‏</t>
  </si>
  <si>
    <t>تخريب آسفالت بين دو خط برش به ضخامت تا 7 ‏سانتيمتر و برداشتن آن.‏</t>
  </si>
  <si>
    <t>اضافه بها به رديف 010913 به ازاي هر سانتي‌متر ‏اضافه ضخامت مازاد بر  7 سانتي‌متر (کسر سانتي‌متر ‏به تناسب محاسبه مي‌شود).‏</t>
  </si>
  <si>
    <t>لجن برداري، حمل با چرخ دستي يا وسايل مشابه آن، ‏تا فاصله 50 متري و تخليه آنها‏‎.‎</t>
  </si>
  <si>
    <t>فصل‏دوم.عمليات‏خاكي‏بادست</t>
  </si>
  <si>
    <t>خاك‌برداري، پي‌كني، گودبرداري و كانال‌كني در ‏زمينهاي نرم، تا عمق 2 متر و ريختن خاكهاي كنده ‏شده به‌كنار محلهاي مربوط.‏</t>
  </si>
  <si>
    <t>خاك‌برداري، پي‌كني، گودبرداري و كانال‌كني در ‏زمينهاي سخت، تا عمق 2 متر و ريختن خاكهاي كنده ‏شده به‌كنارمحلهاي مربوط.‏</t>
  </si>
  <si>
    <t>خاك‌برداري، پي‌كني، گودبرداري و كانال‌كني در ‏زمينهاي سنگي، تا عمق 2 متر و ريختن مواد كنده ‏شده به كنار محلهاي مربوط.‏</t>
  </si>
  <si>
    <t>اضافه بها، به رديف‌هاي 020102 تا 020104، هرگاه ‏عمق، پي‌كني، گودبرداري و كانال‌كني بيش از 2 متر ‏باشد، براي حجم واقع بين 2 تا 4 متر، يك بار و براي ‏حجم واقع بين 4 تا 6 متر، دو بار و به همين ترتيب ‏براي عمقهاي بيشتر.‏</t>
  </si>
  <si>
    <t>اضافه بها، به رديف‌هاي 020102 تا 020104، در ‏صورتي كه، عمليات پايين تراز سطح آب زيرزميني ‏صورت گيرد و براي آبكشي حين انجام كار، كاربردن ‏تلمبه موتوري ضروري باشد.‏</t>
  </si>
  <si>
    <t>اضافه بها نسبت به رديف 020301، هرگاه عمق چاه ‏بيش از20 متر باشد، براي حجم واقع در 5 متر اول ‏مازاد بر20 متر، يك بار، و براي حجم واقع در 5 متر ‏دوم، دو بار، و براي حجم واقع در 5 متر سوم، سه بار ‏و به همين ترتيب براي عمقهاي بيشتر.‏</t>
  </si>
  <si>
    <t>بارگيري مواد حاصله از هر نوع عمليات خاكي، غير ‏لجني، و حمل با هر نوع وسيله دستي تا50 متر و ‏تخليه آن در مواردي كه استفاده از ماشين براي حمل ‏ممكن نباشد.‏</t>
  </si>
  <si>
    <t>اضافه بهابه رديف‌هاي 020101 و020401، براي 50 ‏متر حمل اضافي با وسايل دستي، كسر50 متر به ‏تناسب محاسبه مي‌شود.‏</t>
  </si>
  <si>
    <t>تسطيح و رگلاژ سطوح خاكريزي و خاكبرداري پي‌ها، ‏گودها و كانالها كه با ماشين انجام شده باشد.‏</t>
  </si>
  <si>
    <t>سرند كردن خاك، شن يا ماسه، برحسب حجم مواد ‏سرند و مصرف شده در محل.‏</t>
  </si>
  <si>
    <t>تهيه، حمل، ريختن، پخش و تسطيح هر نوع خاك ‏زراعتي به هرضخامت.‏</t>
  </si>
  <si>
    <t>ريختن خاكها يا مصالح سنگي موجود در كنار پي‌ها، ‏گودها و كانالها، به‌درون پي‌ها، گودها و كانالها در ‏قشرهاي حداكثر 15 سانتيمتر در هر عمق و پخش و ‏تسطيح لازم.‏</t>
  </si>
  <si>
    <t>پخش و تسطيح خاكهاي ريخته شده در خاكريزها در ‏قشرهاي حداكثر 15 سانتيمتر، در هر عمق و ارتفاع ‏به‌غير از پي‌ها، گودها و كانالها.‏</t>
  </si>
  <si>
    <t>آب پاشي و كوبيدن سطوح خاك‌برداري شده يا سطح ‏زمين طبيعي، با تراكم 95 درصد به‌روش پروكتور ‏استاندارد.‏</t>
  </si>
  <si>
    <t>آب پاشي و كوبيدن خاكهاي پخش شده در قشرهاي ‏حداكثر 15 سانتيمتر، با تراكم 95 درصد به‌روش ‏پروكتور استاندارد.‏</t>
  </si>
  <si>
    <t>شخم زدن هرنوع زمين غيرسنگي با وسيله مكانيكي، ‏به‌عمق تا 15 سانتيمتر‏‎.‎</t>
  </si>
  <si>
    <t>فصل‏سوم.عمليات‏خاكي‏باماشين</t>
  </si>
  <si>
    <t>لجن برداري در زمينهاي لجني با هر وسيله مكانيكي، ‏حمل مواد تا فاصله 20 متر از مركز ثقل برداشت و ‏تخليه آن.‏</t>
  </si>
  <si>
    <t>خاك‌برداري در زمينهاي نرم باهر وسيله مكانيكي، ‏حمل مواد حاصل از خاك‌برداري تا فاصله 20 متر از ‏مركز ثقل برداشت و توده كردن آن.‏</t>
  </si>
  <si>
    <t>خاك‌برداري در زمينهاي سخت با هر وسيله مكانيكي، ‏حمل مواد حاصل از خاك‌برداري تا فاصله 20 متر از ‏مركز ثقل برداشت و توده كردن آن.‏</t>
  </si>
  <si>
    <t>خاك‌برداري در زمينهاي سنگي باهر وسيله مكانيكي، ‏حمل مواد حاصل از خاك‌برداري تا فاصله 20 متر از ‏مركز ثقل برداشت و توده كردن آن.‏</t>
  </si>
  <si>
    <t>خاك‌برداري در زمين‌هاي سنگي با هر وسيله مكانيكي ‏و با استفاده از مواد سوزا، حمل مواد حاصل از ‏خاك‌برداري تا فاصله 20 متر از مركز ثقل برداشت و ‏توده كردن آن.‏</t>
  </si>
  <si>
    <t>خاك‌برداري در زمين‌هاي سنگي بدون استفاده از مواد ‏سوزا، ولي با استفاده از مواد منبسط شونده.‏</t>
  </si>
  <si>
    <t>رگلاژ و پروفيله كردن سطح شيرواني و كف ‏ترانشه‌ها.‏</t>
  </si>
  <si>
    <t>اندود سيماني به ضخامت حدود يك سانتيمتر روي ‏سطوح قايم، با ملات ماسه سيمان 1:4.‏</t>
  </si>
  <si>
    <t>اندود سيماني به ضخامت حدود 2 سانتيمتر، روي ‏سطوح قايم، با ملات ماسه سيمان 1:4.‏</t>
  </si>
  <si>
    <t>اندود سيماني به ضخامت حدود 3 سانتيمتر، روي ‏سطوح قايم، با ملات ماسه سيمان 1:4.‏</t>
  </si>
  <si>
    <t>اندود سيماني به ضخامت حدود 4 سانتيمتر، روي ‏سطوح قايم، با ملات ماسه سيمان 1:4.‏</t>
  </si>
  <si>
    <t>اندود سيماني با ملات ماسه سيمان 1:4 به ضخامت ‏حدود يك سانتيمتر، روي سطوح افقي.‏</t>
  </si>
  <si>
    <t>اندود سيماني با ملات ماسه سيمان 1:4 به ضخامت ‏حدود 2 سانتيمتر، روي سطوح افقي.‏</t>
  </si>
  <si>
    <t>اندود سيماني با ملات ماسه سيمان 1:4 به ضخامت ‏حدود 3 سانتيمتر، روي سطوح افقي.‏</t>
  </si>
  <si>
    <t>اندود سيماني با ملات ماسه سيمان 1:4 به ضخامت ‏حدود 4 سانتيمتر، روي سطوح افقي.‏</t>
  </si>
  <si>
    <t>اندود سيماني با ملات ماسه سيمان 1:4 به ضخامت ‏حدود يك سانتيمتر، براي زير سقف.‏</t>
  </si>
  <si>
    <t>اندود سيماني با ملات ماسه سيمان 1:4 به ضخامت ‏حدود 2 سانتيمتر، براي زير سقف.‏</t>
  </si>
  <si>
    <t>اندود سيماني با ملات ماسه سيمان 1:4 به ضخامت ‏حدود 3 سانتيمتر، براي زير سقف.‏</t>
  </si>
  <si>
    <t>اندود سيماني با ملات ماسه سيمان 1:4 به ضخامت ‏حدود 4 سانتيمتر، براي زير سقف.‏</t>
  </si>
  <si>
    <t>اضافه بها براي اندودهاي با ملات ماسه سيمان يا با ‏تارد، در صورتي كه سطح روي آن ليسه اي و ‏پرداخت شود.‏</t>
  </si>
  <si>
    <t>اضافه بها نسبت به رديف‌هاي 180401 و 180402، ‏در صورتي كه، به جاي سيمان پرتلند از سيمان سفيد ‏استفاده شود.‏</t>
  </si>
  <si>
    <t>اضافه بها به رديف‌هاي 180401 و180402، در ‏صورت مصرف سيمان رنگي، به غير از سيمان سفيد.‏</t>
  </si>
  <si>
    <t>اندود تگرگي (قشر رويه)، در يك دست به ضخامت ‏حدود 2 ميليمتر با ملات سيمان و پودر و خاك سنگ ‏‏1:1:3 براي سطوح قايم و افقي و يا زير سقف.‏</t>
  </si>
  <si>
    <t>اندود تگرگي (قشررويه)، در يك دست به ضخامت ‏حدود 2 ميليمتر با ملات سيمان سفيد و پودر و خاك ‏سنگ 1:1:3 براي سطوح قايم و افقي و يا زير سقف، ‏با استفاده از مواد رنگي در صورت لزوم.‏</t>
  </si>
  <si>
    <t>اندود تگرگي (قشر رويه)، در يك دست به ضخامت ‏حدود 2 ميليمتر با ملات سيمان رنگي (غيرازسفيد) و ‏پودر و خاك سنگ 1:1:3 براي سطوح قايم و افقي و ‏يا زير سقف.‏</t>
  </si>
  <si>
    <t>تهيه مصالح و اجراي نما سازي رزيني تركيبي از نوع ‏روغني (آلكيدي بلند روغن).‏</t>
  </si>
  <si>
    <t>تهيه مصالح و اجراي نما سازي رزيني تركيبي از نوع ‏امولزيوني هم‌ بسپار (كوپليمر) براي داخل ساختمان.‏</t>
  </si>
  <si>
    <t>اضافه بها به رديف‌هاي 180601 تا 180604، در ‏صورتي كه به جاي سيمان پرتلند سيمان سفيد مصرف ‏شود.‏</t>
  </si>
  <si>
    <t>اضافه بها به رديف‌هاي 180601 تا 180604، در ‏صورت مصرف سيمان رنگي به غير از سيمان سفيد.‏</t>
  </si>
  <si>
    <t>تهيه مصالح و ساختن در پوش روي ديوار (يک طرفه ‏يا دو طرفه)، کف پنجره (داخل يا خارج)، با تعبيه آب ‏چكان، درز انبساط و قالب‌بندي، با ملات ماسه سيمان ‏‏1:6.‏</t>
  </si>
  <si>
    <t>مترمکعب</t>
  </si>
  <si>
    <t>تهيه مصالح و ساختن سايه‌بان بتني بالاي پنجره به ‏عيار250 كيلو سيمان در متر مكعب، با تعبيه آب ‏چكان و قالب‌بندي، به طور كامل (ميل گرد مصرفي از ‏رديف مربوط پرداخت مي‌شود).‏</t>
  </si>
  <si>
    <t>بند كشي توپر نماي آجري با ملات گچ و خاك.‏</t>
  </si>
  <si>
    <t>بند كشي تو خالي نماي آجري با ملات گچ و خاك.‏</t>
  </si>
  <si>
    <t>بند كشي توپر نماي آجري با ملات ماسه سيمان 1:4.‏</t>
  </si>
  <si>
    <t>بند كشي توخالي نماي آجري با ملات ماسه سيمان ‏‏1:4.‏</t>
  </si>
  <si>
    <t>بند كشي نماي بلوك سيماني با ملات ماسه سيمان ‏‏1:4.‏</t>
  </si>
  <si>
    <t>بند كشي نماي سنگي باسنگ لاشه و ملات ماسه ‏سيمان 1:4.‏</t>
  </si>
  <si>
    <t>بندكشي نماي سنگي با سنگ لاشه موزاييك، به ‏صورت درز شده يا بادبر و يا مشابه آن و ملات ماسه ‏سيمان 1:4.‏</t>
  </si>
  <si>
    <t>بند كشي نماي سنگي با سنگ پلاك و ملات ماسه ‏سيمان 1:4، در صورتي كه ضخامت بند 6 ميليمتر و ‏بيشتر باشد.‏</t>
  </si>
  <si>
    <t>دستمزد تعبيه و جاسازي محل چهارچوب، پنجره و ‏دريچه در ديوارهاي با صفحات گچي (‏dry wall‏).‏</t>
  </si>
  <si>
    <t>تهيه و نصب چهارچوب در، از چوب داخلي به ابعاد ‏اسمي 7×16 سانتيمتر يا مقطع معادل آن، با تمام ‏مشتيهاي پيش بيني شده و زهوار لازم براي كتيبه‏‎.‎</t>
  </si>
  <si>
    <t>فصل‏نوزدهم.كارهاي‏چوبي</t>
  </si>
  <si>
    <t>تهيه و نصب چهارچوب در، از چوب نراد خارجي به ‏ابعاد اسمي 7×16 سانتيمتر يا مقطع معادل آن، با تمام ‏مشتيهاي پيش بيني شده و زهوار لازم براي كتيبه.‏</t>
  </si>
  <si>
    <t>تهيه و نصب چهارچوب در، از چوب داخلي به ابعاد ‏اسمي 6×12 سانتيمتر يا مقطع معادل آن، با تمام ‏مشتيهاي پيش بيني شده و زهوار لازم براي كتيبه.‏</t>
  </si>
  <si>
    <t>تهيه و نصب چهارچوب در، از چوب نراد خارجي به ‏ابعاد اسمي 6×12 سانتيمتر يا مقطع معادل آن، با تمام ‏مشتيهاي پيش بيني شده و زهوار لازم براي كتيبه.‏</t>
  </si>
  <si>
    <t>تهيه، ساخت و جاگذاري شبكه به ابعاد 7×7 سانتيمتر ‏داخل كلاف چوبي در، از فيبر به ضخامت حدود 3 ‏ميليمتر.‏</t>
  </si>
  <si>
    <t>تهيه، ساخت و جا گذاري شبكه به ابعاد 7×7سانتيمتر ‏داخل كلاف چوبي در، از سه لايي داخلي به ضخامت ‏حدود 4 ميليمتر.‏</t>
  </si>
  <si>
    <t>تهيه، ساخت و جا گذاري شبكه به ابعاد 7×7 سانتيمتر ‏داخل كلاف چوبي در، از چوب داخلي به ضخامت 6 ‏ميليمتر.‏</t>
  </si>
  <si>
    <t>تهيه، ساخت و جا گذاري شبكه به ابعاد 7×7 سانتيمتر ‏داخل كلاف چوبي در، از چوب نراد خارجي به ‏ضخامت 6 ميليمتر.‏</t>
  </si>
  <si>
    <t>تهيه، ساخت و جا گذاري شبكه داخل كلاف چوبي در، ‏با شبكه مقوايي لانه زنبوري.‏</t>
  </si>
  <si>
    <t>تهيه و نصب پوشش دو روي در، با تخته سه لايي ‏داخلي به ضخامت 4 ميليمتر، با پرس كردن.‏</t>
  </si>
  <si>
    <t>تهيه و نصب پوشش دو روي در، از فيبر به ضخامت ‏حدود 3 ميليمتر، با پرس كردن.‏</t>
  </si>
  <si>
    <t>تهيه و نصب پوشش دو روي در، از نئوپان به ضخامت ‏حدود 4 ميليمتر، با پرس كردن.‏</t>
  </si>
  <si>
    <t>فهرست بها :</t>
  </si>
  <si>
    <t>ردیف فهرست</t>
  </si>
  <si>
    <t xml:space="preserve">شرح </t>
  </si>
  <si>
    <t>تعداد</t>
  </si>
  <si>
    <t>طول</t>
  </si>
  <si>
    <t>عرض</t>
  </si>
  <si>
    <t>ارتفاع / ضخامت</t>
  </si>
  <si>
    <t>فرعی</t>
  </si>
  <si>
    <t>جمع</t>
  </si>
  <si>
    <t>واحد</t>
  </si>
  <si>
    <t>توضیحات</t>
  </si>
  <si>
    <t>جمع ردیف</t>
  </si>
  <si>
    <t>ردیف</t>
  </si>
  <si>
    <t>شرح</t>
  </si>
  <si>
    <t>بها واحد</t>
  </si>
  <si>
    <t>مقدار</t>
  </si>
  <si>
    <t>ملاحضات</t>
  </si>
  <si>
    <t>جمع فصل</t>
  </si>
  <si>
    <t>ریال</t>
  </si>
  <si>
    <t>ضرایب</t>
  </si>
  <si>
    <t>جمع با ضرایب</t>
  </si>
  <si>
    <t>جمع کل</t>
  </si>
  <si>
    <t>مبلغ</t>
  </si>
  <si>
    <t>تهیه قطعات کوبن کاری با ماشین کاری لازم برای سازه های فضاکار با وزن قطعات تا 150گرم</t>
  </si>
  <si>
    <t>تهیه قطعات کوبن کاری با ضخامت جدار متغیر بیش از 5 میلیمتر با ماشین کاری اصلاحی مانند قطعات سرلوله ها و پیونده های کاسان و همچنین قطعات حجیم (مثلا" کروی) با وزن بیش از 150 گرم تا یک کیلوگرم</t>
  </si>
  <si>
    <t>کیلوگرم</t>
  </si>
  <si>
    <t>تهیه قطعات کوبن کاری حجیم (مثلا" کروی) با ماشین کاری اصلاحی با وزن قطعات بیش از یک کیلوگرم.</t>
  </si>
  <si>
    <t>اضافه بها برای ردیف های 091101 تا 091103 برای استفاده  از فولاد 52 St یا فولاد کربنی 45 ck</t>
  </si>
  <si>
    <t>اضافه بها برای ماشین کاری استاندارد قطعات کوبن کاری ردیف های 091102 و 091103 (برای پیونده های استاندارد) 9 سوراخه با زاویه 45.</t>
  </si>
  <si>
    <t>اضافه بها برای ماشنی کاری سنگین قطعات کوبن کاری ردیف های 091101 تا 091103 (برای پیونده های خاص در سازه های غیرتخت و سوراخکاری اضافی).</t>
  </si>
  <si>
    <t>اضافه بها برای ردیف های 091101 تا 091103 برای گالوانیزه کردن قطعات.</t>
  </si>
  <si>
    <t>تهیه و آماده سازی واحدهای سازه فضاکار از پروفیل های مختلف از فولاد 37 ST شامل بریدن اجزا به اندازه های معین و پلیسه گیری و سنگ زدن و مونتاژ آنها در داخل جیگ و آماده کردن برای جوشکاری</t>
  </si>
  <si>
    <t>اضافه بها نسبت به ردیف 091601 در صورتیکه وزن پروفیل یا لوله عضو کمتر از دو کیلوگرم باشد.</t>
  </si>
  <si>
    <t>اضافه بها نسبت به ردیف 091601 برای اضلاع حاصل از پرسکاری و نورد سرد (بجز لوله).</t>
  </si>
  <si>
    <t>اضافه بها نسبت به ردیف 091601 برای استفاده از فولاد 52 St.</t>
  </si>
  <si>
    <t>اضافه بها نسبت به ردیف 091601 برای استفاده از لوله های با ضخامت جدار بیش از 7 میلمتر.</t>
  </si>
  <si>
    <t>اضافه بها نسبت به ردیف 091601 برای آماده سازی سر اضلاع برای جوشکاری مستقیم به یکدیگر با برشکاری طبق الگو و سنگ زدن.</t>
  </si>
  <si>
    <t>اضافه بها نسبت به ردیف 091601 برای استفاده از لوله گالوانیزه</t>
  </si>
  <si>
    <t>تهیه پیچ از رده 8/8 برای پیچ های تا قطر 24 میلیمتر و مهره از رده 8 و آماده سازی آنها به شکل های استاندارد در سازه فضا کار (و پین مربوط).</t>
  </si>
  <si>
    <t>تهیه پیچ از رده 8/8 برای پیچ های تا قطر بیش از 24 میلیمتر و مهره از رده 8 و آماده سازی آنها به شکل های استاندارد در سازه فضا کار (و پین مربوط).</t>
  </si>
  <si>
    <t>اضافه بها نسبت به ردیف های 092401 و 092402 برای استفاده از پیچ از رده 10/9  (و مهره رده 10)</t>
  </si>
  <si>
    <t>اضافه بها نسبت به ردیف های 092401 و 092402 برای استفاده از پیچ های با گالوانیزه پودری.</t>
  </si>
  <si>
    <t>اضافه بها نسبت به ردیف های 092401 و 092402 برای استفاده از پیچ های به شکل خاص (غیر استاندارد).</t>
  </si>
  <si>
    <t>تهی پیونده های ریخته گری شده از فولادی برای قطعات بیش از 50 کیلوگرم و ماشین کاری آنها.</t>
  </si>
  <si>
    <t>تیهه پیونده های ریخته گری شده از فولادی برای قطعات بیش از 50 کیلوگرم و ماشین کاری آنها.</t>
  </si>
  <si>
    <t>هزینه بافت و نصب شبکه های سازه فضا کار دو لایه یا چند لایه تخت نسبت به هزینه تهیه و آماده سازی قطعات.</t>
  </si>
  <si>
    <t>درصد</t>
  </si>
  <si>
    <t>هزینه بافت و نصب شبکه های سازه فضا کار دو لایه یا چند لایه با انحنا در یک امتداد (چلیک ها) نسبت به هزینه تهیه و آماده سازی قطعات.</t>
  </si>
  <si>
    <t>هزینه بافت و نصب شبکه های سازه فضا کار دو لایه یا چند لایه با انحنا در ادو امتداد (گنبدها) نسبت به هزینه تهیه و آماده سازی قطعات.</t>
  </si>
  <si>
    <t>اضافه بها به رديف‌ 160601 برای اجرای بازشوها با مساحت بیش از یک متر مربع. (بدون احتساب متراژ بازشو)</t>
  </si>
  <si>
    <t>تهیه واجرای بتن به عیار 350 کیلوگرم سیمان با روش پاششی با دستگاه، به ازای هر یک سانتیمتر تا ضخامت سه سانتیمتر.</t>
  </si>
  <si>
    <t>اضافه بها به ردیف 180318 برای ضخامت های بیش از سه سانتیمتر به ازای هر ده سانتیمتر</t>
  </si>
  <si>
    <t>تهيه مصالح و اجراي ژئوتکستايل بافته (زمين پارچه) با مقاومت کششی 100 کیلونیوتن بر متر طول و کرنش حداکثر 12% به منظور افزایش ظرفیت باربری و تسلیح خاک.</t>
  </si>
  <si>
    <t>اضافه بها به ردیف 231207 به ازای هر  50 کیلو نیوتن افزایش در مقاومت کششی در هر جهت.</t>
  </si>
  <si>
    <t>محل ورود اطلاعات پروژه</t>
  </si>
  <si>
    <t>محل ورود ضرایب پروژه</t>
  </si>
  <si>
    <t>بــــــــــــــرگ ریـــــــــز متـــــــــــــــــره</t>
  </si>
  <si>
    <t>بـــــــــــــــــرگ مــالــــــــی</t>
  </si>
  <si>
    <t>بالاسری</t>
  </si>
  <si>
    <t>منطقه ای</t>
  </si>
  <si>
    <t>ارتفاع</t>
  </si>
  <si>
    <t>طبقات</t>
  </si>
  <si>
    <t>پیمان</t>
  </si>
  <si>
    <t>تجهیز و برچیدن کار گاه</t>
  </si>
  <si>
    <t>اخطـــــــــار!</t>
  </si>
  <si>
    <t>برآورد اولیه</t>
  </si>
  <si>
    <t>تعدیل</t>
  </si>
  <si>
    <t>جمع کل با احتساب تعدیل</t>
  </si>
  <si>
    <t>مدت اجرا به ماه</t>
  </si>
  <si>
    <t>رشته</t>
  </si>
  <si>
    <t>!فقط محتویات سلولهای دارای این رنگ را تغییر دهید. از تغییر سایر سلولها خودداری فرمائید.مبالغ هر فصل بصورت خودکار منتقل میگردند.در پایان براساس ستون مبلغ فیلتر نمائید.!</t>
  </si>
  <si>
    <t>! از تغییر محتویات سلولها خودداری فرمائید.مقادیر بصورت خودکار از متره نقل میگردند.در پایان براساس ستون جمع فیلتر نمائید.!</t>
  </si>
  <si>
    <t>پیمانکار:</t>
  </si>
  <si>
    <t>وزن</t>
  </si>
  <si>
    <t>010101</t>
  </si>
  <si>
    <t>010102</t>
  </si>
  <si>
    <t>010103</t>
  </si>
  <si>
    <t>010104</t>
  </si>
  <si>
    <t>010105</t>
  </si>
  <si>
    <t>010106</t>
  </si>
  <si>
    <t>010107</t>
  </si>
  <si>
    <t>010108</t>
  </si>
  <si>
    <t>010109</t>
  </si>
  <si>
    <t>010110</t>
  </si>
  <si>
    <t>010111</t>
  </si>
  <si>
    <t>010112</t>
  </si>
  <si>
    <t>010113</t>
  </si>
  <si>
    <t>010114</t>
  </si>
  <si>
    <t>010115</t>
  </si>
  <si>
    <t>010201</t>
  </si>
  <si>
    <t>010202</t>
  </si>
  <si>
    <t>010203</t>
  </si>
  <si>
    <t>010204</t>
  </si>
  <si>
    <t>010205</t>
  </si>
  <si>
    <t>010206</t>
  </si>
  <si>
    <t>010207</t>
  </si>
  <si>
    <t>010208</t>
  </si>
  <si>
    <t>010209</t>
  </si>
  <si>
    <t>010210</t>
  </si>
  <si>
    <t>010211</t>
  </si>
  <si>
    <t>010212</t>
  </si>
  <si>
    <t>010301</t>
  </si>
  <si>
    <t>010302</t>
  </si>
  <si>
    <t>010401</t>
  </si>
  <si>
    <t>010402</t>
  </si>
  <si>
    <t>010403</t>
  </si>
  <si>
    <t>010404</t>
  </si>
  <si>
    <t>010405</t>
  </si>
  <si>
    <t>010406</t>
  </si>
  <si>
    <t>010407</t>
  </si>
  <si>
    <t>010408</t>
  </si>
  <si>
    <t>010501</t>
  </si>
  <si>
    <t>010502</t>
  </si>
  <si>
    <t>010503</t>
  </si>
  <si>
    <t>010504</t>
  </si>
  <si>
    <t>010505</t>
  </si>
  <si>
    <t>010506</t>
  </si>
  <si>
    <t>010507</t>
  </si>
  <si>
    <t>010508</t>
  </si>
  <si>
    <t>010509</t>
  </si>
  <si>
    <t>010510</t>
  </si>
  <si>
    <t>010511</t>
  </si>
  <si>
    <t>010512</t>
  </si>
  <si>
    <t>010513</t>
  </si>
  <si>
    <t>010514</t>
  </si>
  <si>
    <t>010515</t>
  </si>
  <si>
    <t>010601</t>
  </si>
  <si>
    <t>010602</t>
  </si>
  <si>
    <t>010603</t>
  </si>
  <si>
    <t>010604</t>
  </si>
  <si>
    <t>010605</t>
  </si>
  <si>
    <t>010606</t>
  </si>
  <si>
    <t>010701</t>
  </si>
  <si>
    <t>010702</t>
  </si>
  <si>
    <t>010704</t>
  </si>
  <si>
    <t>010705</t>
  </si>
  <si>
    <t>010706</t>
  </si>
  <si>
    <t>010801</t>
  </si>
  <si>
    <t>010802</t>
  </si>
  <si>
    <t>010803</t>
  </si>
  <si>
    <t>010804</t>
  </si>
  <si>
    <t>010805</t>
  </si>
  <si>
    <t>010806</t>
  </si>
  <si>
    <t>010807</t>
  </si>
  <si>
    <t>010808</t>
  </si>
  <si>
    <t>010809</t>
  </si>
  <si>
    <t>010810</t>
  </si>
  <si>
    <t>010811</t>
  </si>
  <si>
    <t>010901</t>
  </si>
  <si>
    <t>010902</t>
  </si>
  <si>
    <t>010903</t>
  </si>
  <si>
    <t>010904</t>
  </si>
  <si>
    <t>010905</t>
  </si>
  <si>
    <t>010906</t>
  </si>
  <si>
    <t>010907</t>
  </si>
  <si>
    <t>010908</t>
  </si>
  <si>
    <t>010909</t>
  </si>
  <si>
    <t>010910</t>
  </si>
  <si>
    <t>010911</t>
  </si>
  <si>
    <t>010912</t>
  </si>
  <si>
    <t>010913</t>
  </si>
  <si>
    <t>010914</t>
  </si>
  <si>
    <t>010915</t>
  </si>
  <si>
    <t>020101</t>
  </si>
  <si>
    <t>020102</t>
  </si>
  <si>
    <t>020103</t>
  </si>
  <si>
    <t>020104</t>
  </si>
  <si>
    <t>020201</t>
  </si>
  <si>
    <t>020202</t>
  </si>
  <si>
    <t>020301</t>
  </si>
  <si>
    <t>020302</t>
  </si>
  <si>
    <t>020401</t>
  </si>
  <si>
    <t>020402</t>
  </si>
  <si>
    <t>020501</t>
  </si>
  <si>
    <t>020502</t>
  </si>
  <si>
    <t>020503</t>
  </si>
  <si>
    <t>020504</t>
  </si>
  <si>
    <t>020505</t>
  </si>
  <si>
    <t>020601</t>
  </si>
  <si>
    <t>020602</t>
  </si>
  <si>
    <t>030101</t>
  </si>
  <si>
    <t>030102</t>
  </si>
  <si>
    <t>030103</t>
  </si>
  <si>
    <t>030104</t>
  </si>
  <si>
    <t>030105</t>
  </si>
  <si>
    <t>030201</t>
  </si>
  <si>
    <t>030202</t>
  </si>
  <si>
    <t>030203</t>
  </si>
  <si>
    <t>030301</t>
  </si>
  <si>
    <t>030401</t>
  </si>
  <si>
    <t>030402</t>
  </si>
  <si>
    <t>030403</t>
  </si>
  <si>
    <t>030404</t>
  </si>
  <si>
    <t>030501</t>
  </si>
  <si>
    <t>030502</t>
  </si>
  <si>
    <t>030503</t>
  </si>
  <si>
    <t>030504</t>
  </si>
  <si>
    <t>030601</t>
  </si>
  <si>
    <t>030602</t>
  </si>
  <si>
    <t>030701</t>
  </si>
  <si>
    <t>030702</t>
  </si>
  <si>
    <t>030703</t>
  </si>
  <si>
    <t>030704</t>
  </si>
  <si>
    <t>030705</t>
  </si>
  <si>
    <t>030801</t>
  </si>
  <si>
    <t>030802</t>
  </si>
  <si>
    <t>030803</t>
  </si>
  <si>
    <t>030804</t>
  </si>
  <si>
    <t>030805</t>
  </si>
  <si>
    <t>030901</t>
  </si>
  <si>
    <t>030902</t>
  </si>
  <si>
    <t>030903</t>
  </si>
  <si>
    <t>030904</t>
  </si>
  <si>
    <t>030905</t>
  </si>
  <si>
    <t>031001</t>
  </si>
  <si>
    <t>031002</t>
  </si>
  <si>
    <t>031003</t>
  </si>
  <si>
    <t>031004</t>
  </si>
  <si>
    <t>031005</t>
  </si>
  <si>
    <t>031101</t>
  </si>
  <si>
    <t>031102</t>
  </si>
  <si>
    <t>031103</t>
  </si>
  <si>
    <t>040101</t>
  </si>
  <si>
    <t>040102</t>
  </si>
  <si>
    <t>040103</t>
  </si>
  <si>
    <t>040104</t>
  </si>
  <si>
    <t>040105</t>
  </si>
  <si>
    <t>040106</t>
  </si>
  <si>
    <t>040201</t>
  </si>
  <si>
    <t>040202</t>
  </si>
  <si>
    <t>040203</t>
  </si>
  <si>
    <t>040204</t>
  </si>
  <si>
    <t>040205</t>
  </si>
  <si>
    <t>040206</t>
  </si>
  <si>
    <t>040207</t>
  </si>
  <si>
    <t>040208</t>
  </si>
  <si>
    <t>040301</t>
  </si>
  <si>
    <t>040302</t>
  </si>
  <si>
    <t>040303</t>
  </si>
  <si>
    <t>040304</t>
  </si>
  <si>
    <t>040305</t>
  </si>
  <si>
    <t>040306</t>
  </si>
  <si>
    <t>040307</t>
  </si>
  <si>
    <t>040308</t>
  </si>
  <si>
    <t>040309</t>
  </si>
  <si>
    <t>040401</t>
  </si>
  <si>
    <t>040402</t>
  </si>
  <si>
    <t>040501</t>
  </si>
  <si>
    <t>040502</t>
  </si>
  <si>
    <t>040503</t>
  </si>
  <si>
    <t>040504</t>
  </si>
  <si>
    <t>040505</t>
  </si>
  <si>
    <t>040506</t>
  </si>
  <si>
    <t>050101</t>
  </si>
  <si>
    <t>050201</t>
  </si>
  <si>
    <t>050202</t>
  </si>
  <si>
    <t>050203</t>
  </si>
  <si>
    <t>050204</t>
  </si>
  <si>
    <t>050301</t>
  </si>
  <si>
    <t>050302</t>
  </si>
  <si>
    <t>050303</t>
  </si>
  <si>
    <t>050304</t>
  </si>
  <si>
    <t>050401</t>
  </si>
  <si>
    <t>050402</t>
  </si>
  <si>
    <t>050403</t>
  </si>
  <si>
    <t>050404</t>
  </si>
  <si>
    <t>050405</t>
  </si>
  <si>
    <t>050406</t>
  </si>
  <si>
    <t>050501</t>
  </si>
  <si>
    <t>050502</t>
  </si>
  <si>
    <t>050503</t>
  </si>
  <si>
    <t>050504</t>
  </si>
  <si>
    <t>050601</t>
  </si>
  <si>
    <t>050701</t>
  </si>
  <si>
    <t>050801</t>
  </si>
  <si>
    <t>050802</t>
  </si>
  <si>
    <t>050803</t>
  </si>
  <si>
    <t>050804</t>
  </si>
  <si>
    <t>050805</t>
  </si>
  <si>
    <t>050806</t>
  </si>
  <si>
    <t>050807</t>
  </si>
  <si>
    <t>050808</t>
  </si>
  <si>
    <t>050901</t>
  </si>
  <si>
    <t>050902</t>
  </si>
  <si>
    <t>050903</t>
  </si>
  <si>
    <t>051001</t>
  </si>
  <si>
    <t>060101</t>
  </si>
  <si>
    <t>060102</t>
  </si>
  <si>
    <t>060201</t>
  </si>
  <si>
    <t>060202</t>
  </si>
  <si>
    <t>060203</t>
  </si>
  <si>
    <t>060204</t>
  </si>
  <si>
    <t>060301</t>
  </si>
  <si>
    <t>060302</t>
  </si>
  <si>
    <t>060303</t>
  </si>
  <si>
    <t>060304</t>
  </si>
  <si>
    <t>060401</t>
  </si>
  <si>
    <t>060402</t>
  </si>
  <si>
    <t>060403</t>
  </si>
  <si>
    <t>060404</t>
  </si>
  <si>
    <t>060405</t>
  </si>
  <si>
    <t>060501</t>
  </si>
  <si>
    <t>060502</t>
  </si>
  <si>
    <t>060503</t>
  </si>
  <si>
    <t>060504</t>
  </si>
  <si>
    <t>060601</t>
  </si>
  <si>
    <t>060701</t>
  </si>
  <si>
    <t>060801</t>
  </si>
  <si>
    <t>060802</t>
  </si>
  <si>
    <t>060803</t>
  </si>
  <si>
    <t>060804</t>
  </si>
  <si>
    <t>060805</t>
  </si>
  <si>
    <t>060806</t>
  </si>
  <si>
    <t>060901</t>
  </si>
  <si>
    <t>060902</t>
  </si>
  <si>
    <t>060903</t>
  </si>
  <si>
    <t>060904</t>
  </si>
  <si>
    <t>061001</t>
  </si>
  <si>
    <t>061002</t>
  </si>
  <si>
    <t>061003</t>
  </si>
  <si>
    <t>070101</t>
  </si>
  <si>
    <t>070102</t>
  </si>
  <si>
    <t>070103</t>
  </si>
  <si>
    <t>070201</t>
  </si>
  <si>
    <t>070202</t>
  </si>
  <si>
    <t>070203</t>
  </si>
  <si>
    <t>070204</t>
  </si>
  <si>
    <t>070205</t>
  </si>
  <si>
    <t>070206</t>
  </si>
  <si>
    <t>070301</t>
  </si>
  <si>
    <t>070302</t>
  </si>
  <si>
    <t>070501</t>
  </si>
  <si>
    <t>070601</t>
  </si>
  <si>
    <t>070602</t>
  </si>
  <si>
    <t>070603</t>
  </si>
  <si>
    <t>070604</t>
  </si>
  <si>
    <t>070605</t>
  </si>
  <si>
    <t>070606</t>
  </si>
  <si>
    <t>070607</t>
  </si>
  <si>
    <t>080101</t>
  </si>
  <si>
    <t>080102</t>
  </si>
  <si>
    <t>080103</t>
  </si>
  <si>
    <t>080104</t>
  </si>
  <si>
    <t>080105</t>
  </si>
  <si>
    <t>080106</t>
  </si>
  <si>
    <t>080107</t>
  </si>
  <si>
    <t>080201</t>
  </si>
  <si>
    <t>080202</t>
  </si>
  <si>
    <t>080203</t>
  </si>
  <si>
    <t>080204</t>
  </si>
  <si>
    <t>080205</t>
  </si>
  <si>
    <t>080301</t>
  </si>
  <si>
    <t>080302</t>
  </si>
  <si>
    <t>080303</t>
  </si>
  <si>
    <t>080304</t>
  </si>
  <si>
    <t>080305</t>
  </si>
  <si>
    <t>080306</t>
  </si>
  <si>
    <t>080307</t>
  </si>
  <si>
    <t>080308</t>
  </si>
  <si>
    <t>080309</t>
  </si>
  <si>
    <t>080310</t>
  </si>
  <si>
    <t>080311</t>
  </si>
  <si>
    <t>080312</t>
  </si>
  <si>
    <t>080313</t>
  </si>
  <si>
    <t>080314</t>
  </si>
  <si>
    <t>080401</t>
  </si>
  <si>
    <t>080501</t>
  </si>
  <si>
    <t>080502</t>
  </si>
  <si>
    <t>090101</t>
  </si>
  <si>
    <t>090102</t>
  </si>
  <si>
    <t>090103</t>
  </si>
  <si>
    <t>090104</t>
  </si>
  <si>
    <t>090105</t>
  </si>
  <si>
    <t>090106</t>
  </si>
  <si>
    <t>090201</t>
  </si>
  <si>
    <t>090202</t>
  </si>
  <si>
    <t>090203</t>
  </si>
  <si>
    <t>090204</t>
  </si>
  <si>
    <t>090205</t>
  </si>
  <si>
    <t>090206</t>
  </si>
  <si>
    <t>090207</t>
  </si>
  <si>
    <t>090208</t>
  </si>
  <si>
    <t>090209</t>
  </si>
  <si>
    <t>090210</t>
  </si>
  <si>
    <t>090211</t>
  </si>
  <si>
    <t>090212</t>
  </si>
  <si>
    <t>090213</t>
  </si>
  <si>
    <t>090214</t>
  </si>
  <si>
    <t>090215</t>
  </si>
  <si>
    <t>090216</t>
  </si>
  <si>
    <t>090217</t>
  </si>
  <si>
    <t>090218</t>
  </si>
  <si>
    <t>090301</t>
  </si>
  <si>
    <t>090302</t>
  </si>
  <si>
    <t>090303</t>
  </si>
  <si>
    <t>090401</t>
  </si>
  <si>
    <t>090402</t>
  </si>
  <si>
    <t>090501</t>
  </si>
  <si>
    <t>090601</t>
  </si>
  <si>
    <t>090602</t>
  </si>
  <si>
    <t>090603</t>
  </si>
  <si>
    <t>090604</t>
  </si>
  <si>
    <t>090605</t>
  </si>
  <si>
    <t>090606</t>
  </si>
  <si>
    <t>090701</t>
  </si>
  <si>
    <t>090702</t>
  </si>
  <si>
    <t>090703</t>
  </si>
  <si>
    <t>090801</t>
  </si>
  <si>
    <t>090802</t>
  </si>
  <si>
    <t>090803</t>
  </si>
  <si>
    <t>090804</t>
  </si>
  <si>
    <t>090901</t>
  </si>
  <si>
    <t>091001</t>
  </si>
  <si>
    <t>091101</t>
  </si>
  <si>
    <t>091102</t>
  </si>
  <si>
    <t>091103</t>
  </si>
  <si>
    <t>091201</t>
  </si>
  <si>
    <t>091301</t>
  </si>
  <si>
    <t>091401</t>
  </si>
  <si>
    <t>091501</t>
  </si>
  <si>
    <t>091601</t>
  </si>
  <si>
    <t>091801</t>
  </si>
  <si>
    <t>091901</t>
  </si>
  <si>
    <t>092001</t>
  </si>
  <si>
    <t>092101</t>
  </si>
  <si>
    <t>092201</t>
  </si>
  <si>
    <t>092301</t>
  </si>
  <si>
    <t>092401</t>
  </si>
  <si>
    <t>092402</t>
  </si>
  <si>
    <t>092403</t>
  </si>
  <si>
    <t>092501</t>
  </si>
  <si>
    <t>092601</t>
  </si>
  <si>
    <t>092701</t>
  </si>
  <si>
    <t>092702</t>
  </si>
  <si>
    <t>092801</t>
  </si>
  <si>
    <t>092802</t>
  </si>
  <si>
    <t>092804</t>
  </si>
  <si>
    <t>092803</t>
  </si>
  <si>
    <t>100101</t>
  </si>
  <si>
    <t>100102</t>
  </si>
  <si>
    <t>100103</t>
  </si>
  <si>
    <t>100104</t>
  </si>
  <si>
    <t>100105</t>
  </si>
  <si>
    <t>100201</t>
  </si>
  <si>
    <t>100202</t>
  </si>
  <si>
    <t>100203</t>
  </si>
  <si>
    <t>100204</t>
  </si>
  <si>
    <t>100205</t>
  </si>
  <si>
    <t>100301</t>
  </si>
  <si>
    <t>100401</t>
  </si>
  <si>
    <t>100402</t>
  </si>
  <si>
    <t>100403</t>
  </si>
  <si>
    <t>100404</t>
  </si>
  <si>
    <t>110101</t>
  </si>
  <si>
    <t>110102</t>
  </si>
  <si>
    <t>110103</t>
  </si>
  <si>
    <t>110104</t>
  </si>
  <si>
    <t>110105</t>
  </si>
  <si>
    <t>110106</t>
  </si>
  <si>
    <t>110107</t>
  </si>
  <si>
    <t>110108</t>
  </si>
  <si>
    <t>110109</t>
  </si>
  <si>
    <t>110110</t>
  </si>
  <si>
    <t>110201</t>
  </si>
  <si>
    <t>110202</t>
  </si>
  <si>
    <t>110203</t>
  </si>
  <si>
    <t>110204</t>
  </si>
  <si>
    <t>110205</t>
  </si>
  <si>
    <t>110206</t>
  </si>
  <si>
    <t>110207</t>
  </si>
  <si>
    <t>110208</t>
  </si>
  <si>
    <t>110209</t>
  </si>
  <si>
    <t>110210</t>
  </si>
  <si>
    <t>110211</t>
  </si>
  <si>
    <t>110212</t>
  </si>
  <si>
    <t>110301</t>
  </si>
  <si>
    <t>110401</t>
  </si>
  <si>
    <t>110402</t>
  </si>
  <si>
    <t>110403</t>
  </si>
  <si>
    <t>110501</t>
  </si>
  <si>
    <t>110502</t>
  </si>
  <si>
    <t>110503</t>
  </si>
  <si>
    <t>110504</t>
  </si>
  <si>
    <t>110601</t>
  </si>
  <si>
    <t>110602</t>
  </si>
  <si>
    <t>110603</t>
  </si>
  <si>
    <t>110701</t>
  </si>
  <si>
    <t>110702</t>
  </si>
  <si>
    <t>110703</t>
  </si>
  <si>
    <t>110801</t>
  </si>
  <si>
    <t>110802</t>
  </si>
  <si>
    <t>110803</t>
  </si>
  <si>
    <t>110804</t>
  </si>
  <si>
    <t>110805</t>
  </si>
  <si>
    <t>110806</t>
  </si>
  <si>
    <t>110807</t>
  </si>
  <si>
    <t>110808</t>
  </si>
  <si>
    <t>110809</t>
  </si>
  <si>
    <t>110810</t>
  </si>
  <si>
    <t>110811</t>
  </si>
  <si>
    <t>110901</t>
  </si>
  <si>
    <t>110902</t>
  </si>
  <si>
    <t>110903</t>
  </si>
  <si>
    <t>110904</t>
  </si>
  <si>
    <t>110905</t>
  </si>
  <si>
    <t>111001</t>
  </si>
  <si>
    <t>111002</t>
  </si>
  <si>
    <t>120101</t>
  </si>
  <si>
    <t>120102</t>
  </si>
  <si>
    <t>120103</t>
  </si>
  <si>
    <t>120104</t>
  </si>
  <si>
    <t>120201</t>
  </si>
  <si>
    <t>120202</t>
  </si>
  <si>
    <t>120203</t>
  </si>
  <si>
    <t>120204</t>
  </si>
  <si>
    <t>120301</t>
  </si>
  <si>
    <t>120302</t>
  </si>
  <si>
    <t>120303</t>
  </si>
  <si>
    <t>120304</t>
  </si>
  <si>
    <t>120305</t>
  </si>
  <si>
    <t>120306</t>
  </si>
  <si>
    <t>120307</t>
  </si>
  <si>
    <t>120308</t>
  </si>
  <si>
    <t>120309</t>
  </si>
  <si>
    <t>120310</t>
  </si>
  <si>
    <t>120311</t>
  </si>
  <si>
    <t>120401</t>
  </si>
  <si>
    <t>120501</t>
  </si>
  <si>
    <t>120502</t>
  </si>
  <si>
    <t>120503</t>
  </si>
  <si>
    <t>120504</t>
  </si>
  <si>
    <t>120505</t>
  </si>
  <si>
    <t>120506</t>
  </si>
  <si>
    <t>120507</t>
  </si>
  <si>
    <t>120601</t>
  </si>
  <si>
    <t>120602</t>
  </si>
  <si>
    <t>120603</t>
  </si>
  <si>
    <t>120701</t>
  </si>
  <si>
    <t>120702</t>
  </si>
  <si>
    <t>120703</t>
  </si>
  <si>
    <t>120704</t>
  </si>
  <si>
    <t>120801</t>
  </si>
  <si>
    <t>120802</t>
  </si>
  <si>
    <t>120803</t>
  </si>
  <si>
    <t>120804</t>
  </si>
  <si>
    <t>120805</t>
  </si>
  <si>
    <t>120901</t>
  </si>
  <si>
    <t>121001</t>
  </si>
  <si>
    <t>121002</t>
  </si>
  <si>
    <t>121003</t>
  </si>
  <si>
    <t>130101</t>
  </si>
  <si>
    <t>130102</t>
  </si>
  <si>
    <t>130201</t>
  </si>
  <si>
    <t>130202</t>
  </si>
  <si>
    <t>130203</t>
  </si>
  <si>
    <t>130204</t>
  </si>
  <si>
    <t>130205</t>
  </si>
  <si>
    <t>130206</t>
  </si>
  <si>
    <t>130301</t>
  </si>
  <si>
    <t>130302</t>
  </si>
  <si>
    <t>130303</t>
  </si>
  <si>
    <t>130304</t>
  </si>
  <si>
    <t>130401</t>
  </si>
  <si>
    <t>140101</t>
  </si>
  <si>
    <t>140102</t>
  </si>
  <si>
    <t>140103</t>
  </si>
  <si>
    <t>140104</t>
  </si>
  <si>
    <t>140105</t>
  </si>
  <si>
    <t>140106</t>
  </si>
  <si>
    <t>140201</t>
  </si>
  <si>
    <t>140202</t>
  </si>
  <si>
    <t>140301</t>
  </si>
  <si>
    <t>140302</t>
  </si>
  <si>
    <t>140303</t>
  </si>
  <si>
    <t>140304</t>
  </si>
  <si>
    <t>140305</t>
  </si>
  <si>
    <t>140306</t>
  </si>
  <si>
    <t>140401</t>
  </si>
  <si>
    <t>140402</t>
  </si>
  <si>
    <t>140501</t>
  </si>
  <si>
    <t>140601</t>
  </si>
  <si>
    <t>140701</t>
  </si>
  <si>
    <t>140801</t>
  </si>
  <si>
    <t>140802</t>
  </si>
  <si>
    <t>140803</t>
  </si>
  <si>
    <t>140804</t>
  </si>
  <si>
    <t>140805</t>
  </si>
  <si>
    <t>140806</t>
  </si>
  <si>
    <t>140901</t>
  </si>
  <si>
    <t>140902</t>
  </si>
  <si>
    <t>140903</t>
  </si>
  <si>
    <t>140904</t>
  </si>
  <si>
    <t>140905</t>
  </si>
  <si>
    <t>140906</t>
  </si>
  <si>
    <t>140907</t>
  </si>
  <si>
    <t>140908</t>
  </si>
  <si>
    <t>141001</t>
  </si>
  <si>
    <t>141002</t>
  </si>
  <si>
    <t>141003</t>
  </si>
  <si>
    <t>141004</t>
  </si>
  <si>
    <t>141005</t>
  </si>
  <si>
    <t>141101</t>
  </si>
  <si>
    <t>141102</t>
  </si>
  <si>
    <t>141201</t>
  </si>
  <si>
    <t>141301</t>
  </si>
  <si>
    <t>141302</t>
  </si>
  <si>
    <t>141303</t>
  </si>
  <si>
    <t>141304</t>
  </si>
  <si>
    <t>141305</t>
  </si>
  <si>
    <t>141306</t>
  </si>
  <si>
    <t>150101</t>
  </si>
  <si>
    <t>150102</t>
  </si>
  <si>
    <t>150103</t>
  </si>
  <si>
    <t>150104</t>
  </si>
  <si>
    <t>150201</t>
  </si>
  <si>
    <t>150202</t>
  </si>
  <si>
    <t>150203</t>
  </si>
  <si>
    <t>150204</t>
  </si>
  <si>
    <t>150301</t>
  </si>
  <si>
    <t>150302</t>
  </si>
  <si>
    <t>150401</t>
  </si>
  <si>
    <t>150402</t>
  </si>
  <si>
    <t>150403</t>
  </si>
  <si>
    <t>150404</t>
  </si>
  <si>
    <t>160101</t>
  </si>
  <si>
    <t>160102</t>
  </si>
  <si>
    <t>160103</t>
  </si>
  <si>
    <t>160104</t>
  </si>
  <si>
    <t>160105</t>
  </si>
  <si>
    <t>160106</t>
  </si>
  <si>
    <t>160201</t>
  </si>
  <si>
    <t>160202</t>
  </si>
  <si>
    <t>160203</t>
  </si>
  <si>
    <t>160204</t>
  </si>
  <si>
    <t>160205</t>
  </si>
  <si>
    <t>160206</t>
  </si>
  <si>
    <t>160207</t>
  </si>
  <si>
    <t>160208</t>
  </si>
  <si>
    <t>160209</t>
  </si>
  <si>
    <t>160210</t>
  </si>
  <si>
    <t>160211</t>
  </si>
  <si>
    <t>160212</t>
  </si>
  <si>
    <t>160213</t>
  </si>
  <si>
    <t>160301</t>
  </si>
  <si>
    <t>160302</t>
  </si>
  <si>
    <t>160303</t>
  </si>
  <si>
    <t>160304</t>
  </si>
  <si>
    <t>160305</t>
  </si>
  <si>
    <t>160306</t>
  </si>
  <si>
    <t>160307</t>
  </si>
  <si>
    <t>160308</t>
  </si>
  <si>
    <t>160309</t>
  </si>
  <si>
    <t>160310</t>
  </si>
  <si>
    <t>160401</t>
  </si>
  <si>
    <t>160402</t>
  </si>
  <si>
    <t>160403</t>
  </si>
  <si>
    <t>160404</t>
  </si>
  <si>
    <t>160405</t>
  </si>
  <si>
    <t>160406</t>
  </si>
  <si>
    <t>160407</t>
  </si>
  <si>
    <t>160408</t>
  </si>
  <si>
    <t>160409</t>
  </si>
  <si>
    <t>160410</t>
  </si>
  <si>
    <t>160411</t>
  </si>
  <si>
    <t>160412</t>
  </si>
  <si>
    <t>160501</t>
  </si>
  <si>
    <t>160502</t>
  </si>
  <si>
    <t>160503</t>
  </si>
  <si>
    <t>160601</t>
  </si>
  <si>
    <t>160602</t>
  </si>
  <si>
    <t>160603</t>
  </si>
  <si>
    <t>160604</t>
  </si>
  <si>
    <t>160605</t>
  </si>
  <si>
    <t>160701</t>
  </si>
  <si>
    <t>160703</t>
  </si>
  <si>
    <t>160704</t>
  </si>
  <si>
    <t>170101</t>
  </si>
  <si>
    <t>170102</t>
  </si>
  <si>
    <t>170103</t>
  </si>
  <si>
    <t>170104</t>
  </si>
  <si>
    <t>170105</t>
  </si>
  <si>
    <t>170106</t>
  </si>
  <si>
    <t>170107</t>
  </si>
  <si>
    <t>170201</t>
  </si>
  <si>
    <t>170202</t>
  </si>
  <si>
    <t>170301</t>
  </si>
  <si>
    <t>170302</t>
  </si>
  <si>
    <t>170303</t>
  </si>
  <si>
    <t>170304</t>
  </si>
  <si>
    <t>170305</t>
  </si>
  <si>
    <t>170306</t>
  </si>
  <si>
    <t>170307</t>
  </si>
  <si>
    <t>170401</t>
  </si>
  <si>
    <t>170402</t>
  </si>
  <si>
    <t>170403</t>
  </si>
  <si>
    <t>170404</t>
  </si>
  <si>
    <t>170405</t>
  </si>
  <si>
    <t>170406</t>
  </si>
  <si>
    <t>170501</t>
  </si>
  <si>
    <t>170502</t>
  </si>
  <si>
    <t>170503</t>
  </si>
  <si>
    <t>170601</t>
  </si>
  <si>
    <t>170602</t>
  </si>
  <si>
    <t>170701</t>
  </si>
  <si>
    <t>170702</t>
  </si>
  <si>
    <t>170801</t>
  </si>
  <si>
    <t>170802</t>
  </si>
  <si>
    <t>170901</t>
  </si>
  <si>
    <t>171001</t>
  </si>
  <si>
    <t>171002</t>
  </si>
  <si>
    <t>171003</t>
  </si>
  <si>
    <t>171004</t>
  </si>
  <si>
    <t>171101</t>
  </si>
  <si>
    <t>171102</t>
  </si>
  <si>
    <t>171103</t>
  </si>
  <si>
    <t>180101</t>
  </si>
  <si>
    <t>180201</t>
  </si>
  <si>
    <t>180202</t>
  </si>
  <si>
    <t>180203</t>
  </si>
  <si>
    <t>180204</t>
  </si>
  <si>
    <t>180205</t>
  </si>
  <si>
    <t>180206</t>
  </si>
  <si>
    <t>180207</t>
  </si>
  <si>
    <t>180301</t>
  </si>
  <si>
    <t>180302</t>
  </si>
  <si>
    <t>180303</t>
  </si>
  <si>
    <t>180304</t>
  </si>
  <si>
    <t>180305</t>
  </si>
  <si>
    <t>180306</t>
  </si>
  <si>
    <t>180307</t>
  </si>
  <si>
    <t>180308</t>
  </si>
  <si>
    <t>180309</t>
  </si>
  <si>
    <t>180310</t>
  </si>
  <si>
    <t>180311</t>
  </si>
  <si>
    <t>180312</t>
  </si>
  <si>
    <t>180313</t>
  </si>
  <si>
    <t>180314</t>
  </si>
  <si>
    <t>180315</t>
  </si>
  <si>
    <t>180316</t>
  </si>
  <si>
    <t>180317</t>
  </si>
  <si>
    <t>180318</t>
  </si>
  <si>
    <t>180319</t>
  </si>
  <si>
    <t>180401</t>
  </si>
  <si>
    <t>180402</t>
  </si>
  <si>
    <t>180403</t>
  </si>
  <si>
    <t>180404</t>
  </si>
  <si>
    <t>180501</t>
  </si>
  <si>
    <t>180502</t>
  </si>
  <si>
    <t>180503</t>
  </si>
  <si>
    <t>180504</t>
  </si>
  <si>
    <t>180505</t>
  </si>
  <si>
    <t>180601</t>
  </si>
  <si>
    <t>180602</t>
  </si>
  <si>
    <t>180603</t>
  </si>
  <si>
    <t>180604</t>
  </si>
  <si>
    <t>180605</t>
  </si>
  <si>
    <t>180606</t>
  </si>
  <si>
    <t>180607</t>
  </si>
  <si>
    <t>180701</t>
  </si>
  <si>
    <t>180704</t>
  </si>
  <si>
    <t>180801</t>
  </si>
  <si>
    <t>180802</t>
  </si>
  <si>
    <t>180803</t>
  </si>
  <si>
    <t>180804</t>
  </si>
  <si>
    <t>180805</t>
  </si>
  <si>
    <t>180806</t>
  </si>
  <si>
    <t>180807</t>
  </si>
  <si>
    <t>180808</t>
  </si>
  <si>
    <t>180901</t>
  </si>
  <si>
    <t>180902</t>
  </si>
  <si>
    <t>180903</t>
  </si>
  <si>
    <t>180904</t>
  </si>
  <si>
    <t>181001</t>
  </si>
  <si>
    <t>181002</t>
  </si>
  <si>
    <t>181003</t>
  </si>
  <si>
    <t>181101</t>
  </si>
  <si>
    <t>181102</t>
  </si>
  <si>
    <t>190101</t>
  </si>
  <si>
    <t>190102</t>
  </si>
  <si>
    <t>190103</t>
  </si>
  <si>
    <t>190104</t>
  </si>
  <si>
    <t>190201</t>
  </si>
  <si>
    <t>190202</t>
  </si>
  <si>
    <t>190301</t>
  </si>
  <si>
    <t>190302</t>
  </si>
  <si>
    <t>190303</t>
  </si>
  <si>
    <t>190304</t>
  </si>
  <si>
    <t>190305</t>
  </si>
  <si>
    <t>190401</t>
  </si>
  <si>
    <t>190402</t>
  </si>
  <si>
    <t>190403</t>
  </si>
  <si>
    <t>190404</t>
  </si>
  <si>
    <t>190501</t>
  </si>
  <si>
    <t>190502</t>
  </si>
  <si>
    <t>190601</t>
  </si>
  <si>
    <t>190602</t>
  </si>
  <si>
    <t>190603</t>
  </si>
  <si>
    <t>190604</t>
  </si>
  <si>
    <t>190605</t>
  </si>
  <si>
    <t>190701</t>
  </si>
  <si>
    <t>190702</t>
  </si>
  <si>
    <t>190703</t>
  </si>
  <si>
    <t>190704</t>
  </si>
  <si>
    <t>190705</t>
  </si>
  <si>
    <t>190706</t>
  </si>
  <si>
    <t>190707</t>
  </si>
  <si>
    <t>190801</t>
  </si>
  <si>
    <t>190802</t>
  </si>
  <si>
    <t>190803</t>
  </si>
  <si>
    <t>190804</t>
  </si>
  <si>
    <t>190901</t>
  </si>
  <si>
    <t>190902</t>
  </si>
  <si>
    <t>190903</t>
  </si>
  <si>
    <t>191001</t>
  </si>
  <si>
    <t>191002</t>
  </si>
  <si>
    <t>191003</t>
  </si>
  <si>
    <t>191004</t>
  </si>
  <si>
    <t>191005</t>
  </si>
  <si>
    <t>191101</t>
  </si>
  <si>
    <t>191102</t>
  </si>
  <si>
    <t>191103</t>
  </si>
  <si>
    <t>191104</t>
  </si>
  <si>
    <t>191105</t>
  </si>
  <si>
    <t>191201</t>
  </si>
  <si>
    <t>191202</t>
  </si>
  <si>
    <t>191203</t>
  </si>
  <si>
    <t>191301</t>
  </si>
  <si>
    <t>191302</t>
  </si>
  <si>
    <t>191303</t>
  </si>
  <si>
    <t>191304</t>
  </si>
  <si>
    <t>191305</t>
  </si>
  <si>
    <t>191306</t>
  </si>
  <si>
    <t>191307</t>
  </si>
  <si>
    <t>191401</t>
  </si>
  <si>
    <t>191501</t>
  </si>
  <si>
    <t>191601</t>
  </si>
  <si>
    <t>191701</t>
  </si>
  <si>
    <t>200101</t>
  </si>
  <si>
    <t>200102</t>
  </si>
  <si>
    <t>200103</t>
  </si>
  <si>
    <t>200104</t>
  </si>
  <si>
    <t>200105</t>
  </si>
  <si>
    <t>200106</t>
  </si>
  <si>
    <t>200107</t>
  </si>
  <si>
    <t>200108</t>
  </si>
  <si>
    <t>200201</t>
  </si>
  <si>
    <t>200301</t>
  </si>
  <si>
    <t>200302</t>
  </si>
  <si>
    <t>200303</t>
  </si>
  <si>
    <t>200304</t>
  </si>
  <si>
    <t>200305</t>
  </si>
  <si>
    <t>200306</t>
  </si>
  <si>
    <t>200307</t>
  </si>
  <si>
    <t>200308</t>
  </si>
  <si>
    <t>200309</t>
  </si>
  <si>
    <t>200401</t>
  </si>
  <si>
    <t>200402</t>
  </si>
  <si>
    <t>200501</t>
  </si>
  <si>
    <t>200502</t>
  </si>
  <si>
    <t>200503</t>
  </si>
  <si>
    <t>210101</t>
  </si>
  <si>
    <t>210102</t>
  </si>
  <si>
    <t>210103</t>
  </si>
  <si>
    <t>210104</t>
  </si>
  <si>
    <t>210201</t>
  </si>
  <si>
    <t>210202</t>
  </si>
  <si>
    <t>210203</t>
  </si>
  <si>
    <t>210204</t>
  </si>
  <si>
    <t>210301</t>
  </si>
  <si>
    <t>210302</t>
  </si>
  <si>
    <t>210303</t>
  </si>
  <si>
    <t>210304</t>
  </si>
  <si>
    <t>210401</t>
  </si>
  <si>
    <t>210402</t>
  </si>
  <si>
    <t>210501</t>
  </si>
  <si>
    <t>210502</t>
  </si>
  <si>
    <t>210503</t>
  </si>
  <si>
    <t>210504</t>
  </si>
  <si>
    <t>210505</t>
  </si>
  <si>
    <t>220101</t>
  </si>
  <si>
    <t>220102</t>
  </si>
  <si>
    <t>220103</t>
  </si>
  <si>
    <t>220104</t>
  </si>
  <si>
    <t>220201</t>
  </si>
  <si>
    <t>220202</t>
  </si>
  <si>
    <t>220301</t>
  </si>
  <si>
    <t>220302</t>
  </si>
  <si>
    <t>220303</t>
  </si>
  <si>
    <t>220304</t>
  </si>
  <si>
    <t>220305</t>
  </si>
  <si>
    <t>220306</t>
  </si>
  <si>
    <t>220307</t>
  </si>
  <si>
    <t>220308</t>
  </si>
  <si>
    <t>220309</t>
  </si>
  <si>
    <t>220310</t>
  </si>
  <si>
    <t>220401</t>
  </si>
  <si>
    <t>220402</t>
  </si>
  <si>
    <t>220403</t>
  </si>
  <si>
    <t>220404</t>
  </si>
  <si>
    <t>220405</t>
  </si>
  <si>
    <t>220406</t>
  </si>
  <si>
    <t>220407</t>
  </si>
  <si>
    <t>220408</t>
  </si>
  <si>
    <t>220409</t>
  </si>
  <si>
    <t>220501</t>
  </si>
  <si>
    <t>220502</t>
  </si>
  <si>
    <t>220503</t>
  </si>
  <si>
    <t>220504</t>
  </si>
  <si>
    <t>220505</t>
  </si>
  <si>
    <t>220506</t>
  </si>
  <si>
    <t>220507</t>
  </si>
  <si>
    <t>220508</t>
  </si>
  <si>
    <t>220509</t>
  </si>
  <si>
    <t>220601</t>
  </si>
  <si>
    <t>220602</t>
  </si>
  <si>
    <t>220603</t>
  </si>
  <si>
    <t>220604</t>
  </si>
  <si>
    <t>220605</t>
  </si>
  <si>
    <t>220606</t>
  </si>
  <si>
    <t>220607</t>
  </si>
  <si>
    <t>220608</t>
  </si>
  <si>
    <t>220609</t>
  </si>
  <si>
    <t>220701</t>
  </si>
  <si>
    <t>220702</t>
  </si>
  <si>
    <t>220703</t>
  </si>
  <si>
    <t>220704</t>
  </si>
  <si>
    <t>230101</t>
  </si>
  <si>
    <t>230102</t>
  </si>
  <si>
    <t>230103</t>
  </si>
  <si>
    <t>230104</t>
  </si>
  <si>
    <t>230201</t>
  </si>
  <si>
    <t>230202</t>
  </si>
  <si>
    <t>230203</t>
  </si>
  <si>
    <t>230204</t>
  </si>
  <si>
    <t>230205</t>
  </si>
  <si>
    <t>230301</t>
  </si>
  <si>
    <t>230302</t>
  </si>
  <si>
    <t>230303</t>
  </si>
  <si>
    <t>230304</t>
  </si>
  <si>
    <t>230401</t>
  </si>
  <si>
    <t>230402</t>
  </si>
  <si>
    <t>230403</t>
  </si>
  <si>
    <t>230404</t>
  </si>
  <si>
    <t>230501</t>
  </si>
  <si>
    <t>230502</t>
  </si>
  <si>
    <t>230503</t>
  </si>
  <si>
    <t>230601</t>
  </si>
  <si>
    <t>230602</t>
  </si>
  <si>
    <t>230701</t>
  </si>
  <si>
    <t>230801</t>
  </si>
  <si>
    <t>230802</t>
  </si>
  <si>
    <t>230803</t>
  </si>
  <si>
    <t>230804</t>
  </si>
  <si>
    <t>230901</t>
  </si>
  <si>
    <t>230902</t>
  </si>
  <si>
    <t>230903</t>
  </si>
  <si>
    <t>230904</t>
  </si>
  <si>
    <t>231001</t>
  </si>
  <si>
    <t>231002</t>
  </si>
  <si>
    <t>231003</t>
  </si>
  <si>
    <t>231101</t>
  </si>
  <si>
    <t>231102</t>
  </si>
  <si>
    <t>231103</t>
  </si>
  <si>
    <t>231201</t>
  </si>
  <si>
    <t>231202</t>
  </si>
  <si>
    <t>231203</t>
  </si>
  <si>
    <t>231204</t>
  </si>
  <si>
    <t>231205</t>
  </si>
  <si>
    <t>231206</t>
  </si>
  <si>
    <t>231207</t>
  </si>
  <si>
    <t>231208</t>
  </si>
  <si>
    <t>240101</t>
  </si>
  <si>
    <t>240102</t>
  </si>
  <si>
    <t>240103</t>
  </si>
  <si>
    <t>240104</t>
  </si>
  <si>
    <t>240105</t>
  </si>
  <si>
    <t>240106</t>
  </si>
  <si>
    <t>240201</t>
  </si>
  <si>
    <t>240202</t>
  </si>
  <si>
    <t>240203</t>
  </si>
  <si>
    <t>240301</t>
  </si>
  <si>
    <t>240302</t>
  </si>
  <si>
    <t>240303</t>
  </si>
  <si>
    <t>240304</t>
  </si>
  <si>
    <t>240305</t>
  </si>
  <si>
    <t>240306</t>
  </si>
  <si>
    <t>240401</t>
  </si>
  <si>
    <t>240402</t>
  </si>
  <si>
    <t>240501</t>
  </si>
  <si>
    <t>240502</t>
  </si>
  <si>
    <t>240503</t>
  </si>
  <si>
    <t>240601</t>
  </si>
  <si>
    <t>240701</t>
  </si>
  <si>
    <t>240702</t>
  </si>
  <si>
    <t>240703</t>
  </si>
  <si>
    <t>240704</t>
  </si>
  <si>
    <t>240705</t>
  </si>
  <si>
    <t>240706</t>
  </si>
  <si>
    <t>240707</t>
  </si>
  <si>
    <t>240708</t>
  </si>
  <si>
    <t>240801</t>
  </si>
  <si>
    <t>250101</t>
  </si>
  <si>
    <t>250102</t>
  </si>
  <si>
    <t>250201</t>
  </si>
  <si>
    <t>250202</t>
  </si>
  <si>
    <t>250203</t>
  </si>
  <si>
    <t>250204</t>
  </si>
  <si>
    <t>250301</t>
  </si>
  <si>
    <t>250302</t>
  </si>
  <si>
    <t>250303</t>
  </si>
  <si>
    <t>250304</t>
  </si>
  <si>
    <t>250305</t>
  </si>
  <si>
    <t>250306</t>
  </si>
  <si>
    <t>250307</t>
  </si>
  <si>
    <t>250308</t>
  </si>
  <si>
    <t>250309</t>
  </si>
  <si>
    <t>250310</t>
  </si>
  <si>
    <t>250311</t>
  </si>
  <si>
    <t>250401</t>
  </si>
  <si>
    <t>250402</t>
  </si>
  <si>
    <t>250403</t>
  </si>
  <si>
    <t>250404</t>
  </si>
  <si>
    <t>250501</t>
  </si>
  <si>
    <t>250502</t>
  </si>
  <si>
    <t>250503</t>
  </si>
  <si>
    <t>250504</t>
  </si>
  <si>
    <t>250505</t>
  </si>
  <si>
    <t>250506</t>
  </si>
  <si>
    <t>250601</t>
  </si>
  <si>
    <t>250602</t>
  </si>
  <si>
    <t>250603</t>
  </si>
  <si>
    <t>250701</t>
  </si>
  <si>
    <t>250703</t>
  </si>
  <si>
    <t>260101</t>
  </si>
  <si>
    <t>260102</t>
  </si>
  <si>
    <t>260103</t>
  </si>
  <si>
    <t>260301</t>
  </si>
  <si>
    <t>260302</t>
  </si>
  <si>
    <t>260303</t>
  </si>
  <si>
    <t>260401</t>
  </si>
  <si>
    <t>260601</t>
  </si>
  <si>
    <t>260602</t>
  </si>
  <si>
    <t>260603</t>
  </si>
  <si>
    <t>260604</t>
  </si>
  <si>
    <t>260605</t>
  </si>
  <si>
    <t>260701</t>
  </si>
  <si>
    <t>270101</t>
  </si>
  <si>
    <t>270201</t>
  </si>
  <si>
    <t>270301</t>
  </si>
  <si>
    <t>270302</t>
  </si>
  <si>
    <t>270303</t>
  </si>
  <si>
    <t>270304</t>
  </si>
  <si>
    <t>270305</t>
  </si>
  <si>
    <t>270306</t>
  </si>
  <si>
    <t>270402</t>
  </si>
  <si>
    <t>270403</t>
  </si>
  <si>
    <t>270404</t>
  </si>
  <si>
    <t>270501</t>
  </si>
  <si>
    <t>270502</t>
  </si>
  <si>
    <t>270503</t>
  </si>
  <si>
    <t>280101</t>
  </si>
  <si>
    <t>280102</t>
  </si>
  <si>
    <t>280103</t>
  </si>
  <si>
    <t>280104</t>
  </si>
  <si>
    <t>280105</t>
  </si>
  <si>
    <t>280106</t>
  </si>
  <si>
    <t>280201</t>
  </si>
  <si>
    <t>280202</t>
  </si>
  <si>
    <t>280203</t>
  </si>
  <si>
    <t>280204</t>
  </si>
  <si>
    <t>280205</t>
  </si>
  <si>
    <t>280206</t>
  </si>
  <si>
    <t>280301</t>
  </si>
  <si>
    <t>410202</t>
  </si>
  <si>
    <t>410203</t>
  </si>
  <si>
    <t>410204</t>
  </si>
  <si>
    <t>410205</t>
  </si>
  <si>
    <t>410206</t>
  </si>
  <si>
    <t>410301</t>
  </si>
  <si>
    <t>410302</t>
  </si>
  <si>
    <t>410303</t>
  </si>
  <si>
    <t>410305</t>
  </si>
  <si>
    <t>410306</t>
  </si>
  <si>
    <t>410401</t>
  </si>
  <si>
    <t>410402</t>
  </si>
  <si>
    <t>410403</t>
  </si>
  <si>
    <t>410404</t>
  </si>
  <si>
    <t>410405</t>
  </si>
  <si>
    <t>410406</t>
  </si>
  <si>
    <t>410407</t>
  </si>
  <si>
    <t>410408</t>
  </si>
  <si>
    <t>410501</t>
  </si>
  <si>
    <t>410502</t>
  </si>
  <si>
    <t>410503</t>
  </si>
  <si>
    <t>410504</t>
  </si>
  <si>
    <t>410506</t>
  </si>
  <si>
    <t>410507</t>
  </si>
  <si>
    <t>410508</t>
  </si>
  <si>
    <t>410601</t>
  </si>
  <si>
    <t>410602</t>
  </si>
  <si>
    <t>410603</t>
  </si>
  <si>
    <t>410701</t>
  </si>
  <si>
    <t>410702</t>
  </si>
  <si>
    <t>410703</t>
  </si>
  <si>
    <t>410801</t>
  </si>
  <si>
    <t>410802</t>
  </si>
  <si>
    <t>410803</t>
  </si>
  <si>
    <t>410804</t>
  </si>
  <si>
    <t>410901</t>
  </si>
  <si>
    <t>410902</t>
  </si>
  <si>
    <t>410903</t>
  </si>
  <si>
    <t>410904</t>
  </si>
  <si>
    <t>410905</t>
  </si>
  <si>
    <t>410906</t>
  </si>
  <si>
    <t>410907</t>
  </si>
  <si>
    <t>410908</t>
  </si>
  <si>
    <t>411001</t>
  </si>
  <si>
    <t>411002</t>
  </si>
  <si>
    <t>411003</t>
  </si>
  <si>
    <t>411101</t>
  </si>
  <si>
    <t>411202</t>
  </si>
  <si>
    <t>411303</t>
  </si>
  <si>
    <t>411304</t>
  </si>
  <si>
    <t>411405</t>
  </si>
  <si>
    <t>411406</t>
  </si>
  <si>
    <t>411407</t>
  </si>
  <si>
    <t>411501</t>
  </si>
  <si>
    <t>411502</t>
  </si>
  <si>
    <t>411601</t>
  </si>
  <si>
    <t>411602</t>
  </si>
  <si>
    <t>411603</t>
  </si>
  <si>
    <t>411701</t>
  </si>
  <si>
    <t>411801</t>
  </si>
  <si>
    <t>411802</t>
  </si>
  <si>
    <t>411901</t>
  </si>
  <si>
    <t>411902</t>
  </si>
  <si>
    <t>412001</t>
  </si>
  <si>
    <t>412002</t>
  </si>
  <si>
    <t>412101</t>
  </si>
  <si>
    <t>412201</t>
  </si>
  <si>
    <t>412301</t>
  </si>
  <si>
    <t>412401</t>
  </si>
  <si>
    <t>412501</t>
  </si>
  <si>
    <t>412502</t>
  </si>
  <si>
    <t>412601</t>
  </si>
  <si>
    <t>412701</t>
  </si>
  <si>
    <t>412801</t>
  </si>
  <si>
    <t>412901</t>
  </si>
  <si>
    <t>413001</t>
  </si>
  <si>
    <t>413002</t>
  </si>
  <si>
    <t>413003</t>
  </si>
  <si>
    <t>413101</t>
  </si>
  <si>
    <t>413102</t>
  </si>
  <si>
    <t>سوراخ كردن سقف يا ديوارهاي آجري يا بلوكي با هر ‏نوع ملات، به‌سطح مقطع تا 0.005 مترمربع.‏</t>
  </si>
  <si>
    <t>سوراخ كردن سقف يا ديوارهاي آجري يا بلوكي با هر ‏نوع ملات، به‌سطح مقطع بيش از 0.005 تا 0.1 ‏مترمربع.‏</t>
  </si>
  <si>
    <t>سوراخ كردن سقف يا ديوارهاي آجري يا بلوكي با هر ‏نوع ملات، به‌سطح مقطع بيش از 0.1 تا 0.3 مترمربع.‏</t>
  </si>
  <si>
    <t>سوراخ كردن سقف ياديوارهاي بتني و بتن مسلح، ‏به‌سطح مقطع تا 0.005 مترمربع به انضمام بريدن ‏ميل‌گردها.‏</t>
  </si>
  <si>
    <t>سوراخ كردن سقف يا ديوارهاي بتني و بتن مسلح، ‏به‌سطح مقطع بيش از 0.005 تا 0.05 مترمربع به ‏انضمام بريدن ميل‌گردها.‏</t>
  </si>
  <si>
    <t>اضافه بهابه رديف 010205، براي هر 0.05 مترمربع ‏كه به‌سطح مقطع اضافه شود.‏</t>
  </si>
  <si>
    <t>اضافه بها به رديف 010911 در صورتی که از ماشین مخصوص آسفالت تراش برای لکه گیری غیر پیوسته و پراکنده استفاده شود.</t>
  </si>
  <si>
    <t>حفرميله چاه به قطرتا 1.2 متر و كوره و مخزن با ‏مقاطع مورد نياز در زمينهاي نرم و سخت، تا عمق 20 ‏متر از دهانه چاه و حمل خاكهاي حاصله تا فاصله 10 ‏متري دهانه چاه.‏</t>
  </si>
  <si>
    <t>خاك‌برداري در زمين‌هاي سنگي با استفاده از چکش هیدرولیکی، حمل مواد حاصل از خاک برداری تا فاصله 20 متر از مرکز ثقل، برداشت و ‏توده كردن آن.‏</t>
  </si>
  <si>
    <t>اضافه‌بها به‌رديف‌هاي 030103 تا 030105 و ‏‏030201، در صورتي كه خاك‌برداري در گود انجام ‏شود و نسبت ارتفاع متوسط گود به‌كوچكترين بعد ‏گود، كوچكتر يا مساوي عدد 0.02 و بزرگتر يا ‏مساوي عدد 0.01 باشد.‏</t>
  </si>
  <si>
    <t>اضافه‌بها به‌رديف‌هاي 030103 تا 030105 و ‏‏030201، در صورتي كه خاكبرداري در گود انجام ‏شود و نسبت ارتفاع متوسط گود به‌كوچكترين بعد ‏گود، بزرگتر از عدد 0.02 باشد.‏</t>
  </si>
  <si>
    <t>تهيه وسايل و قالب‌بندي با استفاده تخته نراد خارجي، ‏در ديوارهاي بتني كه ارتفاع ديوار حداكثر 3.5 متر ‏باشد.‏</t>
  </si>
  <si>
    <t>تهيه وسايل و قالب‌بندي با استفاده از تخته نراد ‏خارجي در ديوارهاي بتني كه ارتفاع ديوار بيش از ‏‏3.5 متر و حداكثر 5.5 متر باشد.‏</t>
  </si>
  <si>
    <t>تهيه وسايل و قالب‌بندي با استفاده از تخته نراد ‏خارجي در ديوار‌هاي بتني كه ارتفاع ديوار بيش از ‏‏5.5 متر و حداكثر 7.5 متر باشد.‏</t>
  </si>
  <si>
    <t>تهيه وسايل و قالب‌بندي با استفاده از تخته نراد ‏خارجي در ديوار‌هاي بتني كه ارتفاع ديوار بيش از ‏‏7.5 متر و حداكثر10 متر باشد.‏</t>
  </si>
  <si>
    <t>تهيه وسايل و قالب‌بندي با استفاده از تخته نراد ‏خارجي، در ستونها و شناژهاي قايم با مقطع چهار ‏ضلعي تا ارتفاع حداكثر 3.5 متر.‏</t>
  </si>
  <si>
    <t>تهيه وسايل و قالب‌بندي با استفاده از تخته نراد ‏خارجي، در ستونها و شناژهاي قايم با مقطع چهار ‏ضلعي كه ارتفاع آن بيش از 3.5 متر و حداكثر 5.5 ‏متر باشد.‏</t>
  </si>
  <si>
    <t>تهيه وسايل و قالب‌بندي با استفاده از تخته نراد ‏خارجي، در ستونها و شناژهاي قايم با مقطع چهار ‏ضلعي كه ارتفاع آن بيش از 5.5 متر و حداكثر 7.5 ‏متر باشد.‏</t>
  </si>
  <si>
    <t>تهيه وسايل و قالب‌بندي با استفاده از تخته نراد ‏خارجي، در ستونها و شناژهاي قايم با مقطع چهار ‏ضلعي كه ارتفاع آن بيش از 7.5 متر و حداكثر10 متر ‏باشد.‏</t>
  </si>
  <si>
    <t>تهيه وسايل و قالب‌بندي با استفاده از تخته نراد ‏خارجي، در تاوه‌ها (دالها) تا ارتفاع حداكثر 3.5 متر.‏</t>
  </si>
  <si>
    <t>تهيه وسايل و قالب‌بندي با استفاده از تخته نراد ‏خارجي، در تاوه‌ها (دالها) در صورتي كه ارتفاع بيش ‏از 3.5 متر و حداكثر 5.5 متر باشد.‏</t>
  </si>
  <si>
    <t>تهيه وسايل و قالب‌بندي با استفاده از تخته نراد ‏خارجي، در تاوه‌ها (دالها) در صورتي كه ارتفاع بيش ‏از 5.5 متر و حداكثر 7.5 متر باشد.‏</t>
  </si>
  <si>
    <t>تهيه وسايل و قالب‌بندي با استفاده از تخته نراد ‏خارجي، در تاوه‌ها (دالها) در صورتي كه ارتفاع بيش ‏از 7.5 متر و حداكثر10 متر باشد.‏</t>
  </si>
  <si>
    <t>تهيه وسايل و قالب‌بندي با استفاده از تخته نراد ‏خارجي، در تيرهاي بتني تا ارتفاع حداكثر 3.5 متر.‏</t>
  </si>
  <si>
    <t>تهيه وسايل و قالب‌بندي با استفاده از تخته نراد ‏خارجي، در تيرهاي بتني در صورتي كه ارتفاع بيش از ‏‏3.5 متر و حداكثر 5.5 متر باشد.‏</t>
  </si>
  <si>
    <t>تهيه وسايل و قالب‌بندي با استفاده از تخته نراد ‏خارجي، در تيرهاي بتني در صورتي كه ارتفاع بيش از ‏‏5.5 متر و حداكثر 7.5 متر باشد.‏</t>
  </si>
  <si>
    <t>تهيه وسايل و قالب‌بندي با استفاده از تخته نراد ‏خارجي، در تيرهاي بتني در صورتي كه ارتفاع بيش از ‏‏7.5 متر و حداكثر10 متر باشد.‏</t>
  </si>
  <si>
    <t>تهيه وسايل و قالب‌بندي با استفاده از قالب فلزي در ‏ديوارهاي بتني كه ارتفاع ديوار حداكثر 3.5 متر باشد.‏</t>
  </si>
  <si>
    <t>تهيه وسايل و قالب‌بندي با استفاده از قالب فلزي در ‏ديوارهاي بتني كه ارتفاع ديوار بيش از 3.5 متر و ‏حداكثر 5.5 متر باشد.‏</t>
  </si>
  <si>
    <t>تهيه وسايل و قالب‌بندي با استفاده از قالب فلزي در ‏ديوارهاي بتني كه ارتفاع ديوار بيش از 5.5 متر و ‏حداكثر 7.5 متر باشد.‏</t>
  </si>
  <si>
    <t>تهيه وسايل و قالب‌بندي با استفاده از قالب فلزي در ‏ديوارهاي بتني كه ارتفاع ديوار بيش از 7.5 متر و ‏حداكثر10 متر باشد.‏</t>
  </si>
  <si>
    <t>تهيه وسايل و قالب‌بندي با استفاده از قالب فلزي در ‏ستونها و شناژهاي قايم با مقطع چهار ضلعي تا ارتفاع ‏حداكثر 3.5 متر.‏</t>
  </si>
  <si>
    <t>تهيه وسايل و قالب‌بندي با استفاده از قالب فلزي در ‏ستونها و شناژهاي قايم با مقطع چهار ضلعي كه ‏ارتفاع بيش از 3.5 متر و حداكثر 5.5 متر باشد.‏</t>
  </si>
  <si>
    <t>تهيه وسايل و قالب‌بندي با استفاده از قالب فلزي در ‏ستونها و شناژهاي قايم با مقطع چهار ضلعي كه ‏ارتفاع بيش از 5.5 متر و حداكثر 7.5 متر باشد.‏</t>
  </si>
  <si>
    <t>تهيه وسايل و قالب‌بندي با استفاده از قالب فلزي در ‏ستونها و شناژهاي قايم با مقطع چهار ضلعي كه ‏ارتفاع بيش از 7.5 متر و حداكثر 10 متر باشد.‏</t>
  </si>
  <si>
    <t>تهيه وسايل و قالب‌بندي با استفاده از قالب فلزي در ‏تاوه‌ها (دالها) تا ارتفاع حداكثر 3.5 متر.‏</t>
  </si>
  <si>
    <t>تهيه وسايل و قالب‌بندي با استفاده از قالب فلزي در ‏تاوه‌ها (دالها) كه ارتفاع بيش از 3.5 متر و حداكثر 5.5 ‏متر باشد.‏</t>
  </si>
  <si>
    <t>تهيه وسايل و قالب‌بندي با استفاده از قالب فلزي در ‏تاوه‌ها (دالها) كه ارتفاع بيش از 5.5 متر و حداكثر 7.5 ‏متر باشد.‏</t>
  </si>
  <si>
    <t>تهيه وسايل و قالب‌بندي با استفاده از قالب فلزي در ‏تاوه‌ها (دالها) كه ارتفاع بيش از 7.5 متر و حداكثر10 ‏متر باشد.‏</t>
  </si>
  <si>
    <t>تهيه وسايل و قالب‌بندي با استفاده از قالب فلزي در ‏تيرهاي بتني تا ارتفاع حداكثر 3.5 متر.‏</t>
  </si>
  <si>
    <t>تهيه وسايل و قالب‌بندي با استفاده از قالب فلزي در ‏تيرهاي بتني كه ارتفاع بيش از 3.5 متر و حداكثر 5.5 ‏متر باشد.‏</t>
  </si>
  <si>
    <t>تهيه وسايل و قالب‌بندي با استفاده از قالب فلزي در ‏تيرهاي بتني كه ارتفاع بيش از 5.5 متر و حداكثر 7.5 ‏متر باشد.‏</t>
  </si>
  <si>
    <t>تهيه وسايل و قالب‌بندي با استفاده از قالب فلزي در ‏تيرهاي بتني كه ارتفاع بيش از 7.5 متر و حداكثر 10 ‏متر باشد.‏</t>
  </si>
  <si>
    <t xml:space="preserve">تهيه و اجراي بتن باشن و ماسه شسته طبيعي يا ‏شكسته، بامقاومت فشاری مشخصه 12 مگاپاسکال </t>
  </si>
  <si>
    <t xml:space="preserve">تهيه و اجراي بتن باشن و ماسه شسته طبيعي يا ‏شكسته، بامقاومت فشاری مشخصه 16 مگاپاسکال </t>
  </si>
  <si>
    <t xml:space="preserve">تهيه و اجراي بتن باشن و ماسه شسته طبيعي يا ‏شكسته، بامقاومت فشاری مشخصه 20 مگاپاسکال </t>
  </si>
  <si>
    <t xml:space="preserve">تهيه و اجراي بتن باشن و ماسه شسته طبيعي يا ‏شكسته، بامقاومت فشاری مشخصه 25 مگاپاسکال </t>
  </si>
  <si>
    <t xml:space="preserve">تهيه و اجراي بتن باشن و ماسه شسته طبيعي يا ‏شكسته، بامقاومت فشاری مشخصه 30 مگاپاسکال </t>
  </si>
  <si>
    <t>اضافه بها براي بتن‌ريزي پي‌ها با دقت پرداخت يک ‏ميليمتر بر متر (‏‎1 m/mm‏) و يا دقت بيشتر.‏</t>
  </si>
  <si>
    <t>هزینه بافت و نصب شبکه های سازه فضا کار دو لایه دارای فرم های آزاد نسبت به هزینه تهیه و آماده سازی قطعات.</t>
  </si>
  <si>
    <t>تهيه و نصب جدول‌هاي بتني پيش ساخته با سطح ‏مقطع تا 0.05 مترمربع با بتن به عيار250 كيلوگرم ‏سيمان در مترمكعب و ملات ماسه سيمان 1:5‏‎.‎</t>
  </si>
  <si>
    <t>تهيه و نصب جدول‌هاي بتني پيش ساخته با سطح ‏مقطع بيش از 0.05 تا 0.1 مترمربع با بتن به عيار250 ‏كيلو گرم سيمان در مترمكعب و ملات ماسه سيمان ‏‏1:5.‏</t>
  </si>
  <si>
    <t>تهيه و نصب جدول‌هاي بتني پيش ساخته با سطح ‏مقطع بيش از 0.1 متر مربع با بتن به عيار250 كيلو ‏گرم سيمان در متر مكعب و ملات ماسه سيمان 1:5.‏</t>
  </si>
  <si>
    <t>تهيه و نصب قطعات بتني پيـش ساخته با عيار350 ‏كيلو سيمان در متر مكعب و حجم تا 0.21 متر مكعب ‏براي مسلح كردن خاك.‏</t>
  </si>
  <si>
    <t>تهيه و نصب قطعات بتني پيش ساخته باعيار350 كيلو ‏سيمان در متر مكعب و حجم بيش از 0.21 تا 0.60 ‏متر مكعب براي مسلح كردن خاك.‏</t>
  </si>
  <si>
    <t>بنايي باآجر سيماني به ابعاد آجر فشاري و ملات ماسه ‏سيمان 1:5، به ضخامت 1.5 آجر و بيشتر.‏</t>
  </si>
  <si>
    <t>تهيه و نصب ورقهاي آزبست سيمان (آردواز) به ‏ابعاد60×30 سانتيمتر و ضخامت حدود 3.8 ميليمتر، ‏با هم پوشاني دو سوم سطح هر اردواز، براي پوشش ‏روي سطوح شيبدار، تعبيه محل دودكش و هواكش و ‏همچنين مصالح لازم براي آب بندي.‏</t>
  </si>
  <si>
    <t>تهيه و نصب ورقهاي آزبست سيمان (آردواز) به ‏ابعاد20×30 سانتيمتر و ضخامت حدود 3.8 ميليمتر، ‏با هم پوشاني دو سوم سطح هر اردواز، براي پوشش ‏روي سطوح شيبدار، تعبيه محل دودكش و هواكش و ‏همچنين مصالح لازم براي آب بندي.‏</t>
  </si>
  <si>
    <t>تهيه و نصب ورقهاي آزبست سيمان (آردواز) به ‏ابعاد60×30 سانتيمتر و ضخامت حدود 3.8 ميليمتربا ‏هم پوشاني دو سوم سطح هر اردواز، براي پوشش ‏روي سطوح قايم و يا پيشاني نماها و تعبيه محل ‏دودكش، هواكش و همچنين مصالح لازم براي آب ‏بندي.‏</t>
  </si>
  <si>
    <t>تهيه و نصب ورقهاي آزبست سيمان (آردواز) به ‏ابعاد20×30 سانتيمتر و ضخامت حدود 3.8 ميليمتربا ‏هم پوشاني دو سوم سطح هر اردواز، براي پوشش ‏روي سطوح قايم و يا پيشاني نماها و تعبيه محل ‏دودكش، هواكش و همچنين مصالح لازم براي آب ‏بندي.‏</t>
  </si>
  <si>
    <t>تهيه، ساخت و نصب لوله ناودان و دودكش به قطر ‏‏10 سانتيمتر از ورق گالوانيزه سفيد به ضخامت 0.6 ‏ميليمتر، با اتصالات مربوط و تمام وسايل و لوازم ‏نصب.‏</t>
  </si>
  <si>
    <t>تهيه، ساخت و نصب لوله ناودان و دودكش به قطر ‏‏15 سانتيمتر از ورق گالوانيزه سفيد به ضخامت 0.6 ‏ميليمتر، با اتصالات مربوط و تمام وسايل و لوازم ‏نصب.‏</t>
  </si>
  <si>
    <t>تهيه و نصب پانل مشبک عايق‌دار به ضخامت 7 ‏سانتي‌متر و ضخامت تمام شده ديوار 10 سانتي‌متر با ‏عايق پلي‌استايرن نسوز، به ضخامت 4 سانتي‌متر و ‏شبکه‌هاي مفتول 5×5 سانتي‌متر به قطر حداقل 2 ‏ميلي‌متر همراه با نصب شبکه‌هاي اتصال در گوشه و ‏در اطراف بازشوها، به طور کامل بدون اندود روي آن.‏</t>
  </si>
  <si>
    <t>تهيه و نصب پانل مشبک عايق‌دار به ضخامت 15 ‏سانتي‌متر و ضخامت تمام شده ديوار 20 سانتي‌متر با ‏عايق پلي‌استايرن نسوز، به ضخامت 10 سانتي‌متر و ‏شبکه‌هاي مفتول 5×5 سانتي‌متر به قطر حداقل 3 ‏ميلي‌متر همراه با نصب شبکه‌هاي اتصال در گوشه و ‏در اطراف بازشوها، به طور کامل بدون اندود روي آن.‏</t>
  </si>
  <si>
    <t xml:space="preserve">تهیه و اجرای پانل ساختمان از نوع دیوارهای باربر از جنس فولاد سرد نورد شده گالوانیزه سبک (LSF)متشکل از اعضای stud , runner  و بادبند ( در صورت لزوم) به همراه نعل درگاه اتصالات و تقویتی های مربوطه مطابق مشخصات فنی
</t>
  </si>
  <si>
    <t>تهیه و اجرای تاوه فلزی ماندگار (METAL DECK) برای پوشش سقف به همراه گل میخ ها و اتصالات مربوط مطابق مشخصات فنی در کارهای LSF</t>
  </si>
  <si>
    <t>تهيه و نصب سقف كاذب آلومينيومي از ورق ‏آلومينيومي فرم داده شده به ضخامت 0.5 تا 0.55 ‏ميليمتر، با رنگ پخته و زير سازي استاندارد.‏</t>
  </si>
  <si>
    <t>تهيه و نصب سقف كاذب آلومينيومي از ورق ‏آلومينيومي سوراخ دار فرم داده شده، به‌ضخامت 0.5 ‏تا 0.55 ميليمتر، با رنگ پخته كه پشت آن با لايه ‏نمدي به ضخامت 0.2 ميليمتر پوشانده شده است، با ‏زيرسازي استاندارد.‏</t>
  </si>
  <si>
    <t>تهيه مصالح و پوشش سقف، با ورق آلومينيومي با هر ‏نوع موج به ضخامت تا 0.7 ميليمتر.‏</t>
  </si>
  <si>
    <t>تهيه مصالح و پوشش سقف، با ورق آلومينيومي با ‏هرنوع موج به ضخامت بيش از 0.7 ميليمتر.‏</t>
  </si>
  <si>
    <t>تهيه مصالح و پوشش ديوار با ورق آلومينيومي با هر ‏نوع موج به ضخامت تا 0.7 ميليمتر.‏</t>
  </si>
  <si>
    <t>تهيه مصالح و پوشش ديوار با ورق آلومينيومي با هر ‏نوع موج به ضخامت بيش از 0.7 ميليمتر.‏</t>
  </si>
  <si>
    <t>تهيه مصالح و اجراي ديوار با ورق آلومينيومي دو رو ‏رنگ شده با هر نوع موج به ضخامت تا 0.7 ميليمتر.‏</t>
  </si>
  <si>
    <t>تهيه مصالح و اجراي ديوار با ورق آلومينيومي دو رو ‏رنگ شده با هر نوع موج به ضخامت بيش از 0.7 ‏ميليمتر.‏</t>
  </si>
  <si>
    <t>تهيه مصالح و نصب پانل ساندويچي سقفي به ‏ضخامت 4 سانتيمتر شامل دو رو ورق آلومينيوم رنگي ‏به ضخامت 0.7 ميليمتر كه بين آنها فوم پلي يورتان ‏پر شده باشد.‏</t>
  </si>
  <si>
    <t>تهيه مصالح و نصب پانل ساندويچي ديواري به ‏ضخامت 4 سانتيمتر شامل دو رو ورق آلومينيوم رنگي ‏به ضخامت 0.7 ميليمتر كه بين آنها فوم پلي يورتان ‏پر شده باشد.‏</t>
  </si>
  <si>
    <t>تهيه و نصب پوششهاي ساندويچي به ضخامت 4 ‏ميليمتر، شامل دو رو ورق آلومينيوم هر يك به ‏ضخامت 0.5 ميليمتر با لايه مياني پلي‌اتيلن‏ براي ‏نماسازي.‏</t>
  </si>
  <si>
    <t>اندود گچ و خاك به ضخامت تا 2.5 سانتيمتر، روي ‏سطوح قايم.‏</t>
  </si>
  <si>
    <t>اندود گچ و خاك به ضخامت تا 2.5 سانتيمتر، براي ‏زير سقفها.‏</t>
  </si>
  <si>
    <t>اندود تخته ماله اي (قشر رويه) در يكدست، به ‏ضخامت حدود 0.5 سانتيمتر، روي سطوح قايم و ‏افقي با ملات سيمان، پودر و خاك سنگ 1:1:3.‏</t>
  </si>
  <si>
    <t>اندود تخته ماله اي (قشر رويه) در يك دست، به ‏ضخامت حدود 0.5 سانتيمتر، زير سقفها با ملات ‏سيمان، پودر و خاك، سنگ 1:1:3.‏</t>
  </si>
  <si>
    <t>نماسازي چكشي سطوح قايم و افقي (قشر رويه)، به ‏ضخامت 1 تا 1.5 سانتيمتر، با ملات موزاييك‏</t>
  </si>
  <si>
    <t>نماسازي چكشي سطوح قايم و افقي (قشر رويه) به ‏ضخامت 1 تا 1.5 سانتيمتر، با ملات سيمان، پودر و ‏خاك سنگ 1:1:3.‏</t>
  </si>
  <si>
    <t>نما سازي موزاييكي روي سطوح قايم و افقي (قشر ‏رويه)، به ضخامت 1 تا 1.5 سانتيمتر با ملات ‏موزاييك 2.5:2.5:1 همراه با شمشه‌گيري شيشه اي ‏با شيشه حدود 6 ميليمتر و ساييدن آن.‏</t>
  </si>
  <si>
    <t>نما سازي موزاييكي شسته (قشر رويه) روي سطوح ‏قايم و افقي به ضخامت 1 تا 1.5 سانتيمتر با ملات ‏موزاييك 2.5:2.5:1 و شمشه‌گيري شيشه اي با شيشه ‏حدود 6 ميليمتري و شستن آن.‏</t>
  </si>
  <si>
    <t>كف سازي موزاييكي (قشررويه)، به ضخامت 1 تا ‏‏1.5 سانتيمتر، با ملات موزاييكي 2:1.5:1 و ساييدن ‏آن.‏</t>
  </si>
  <si>
    <t>ديوار دو جداره گچي (‏Dry Wall‏) با صفحات گچي ‏به ضخامت 12 ميليمتر كه ضخامت تمام شده ديوار ‏‏7.5 تا 8 سانتيمتر باشد، با بطانه به انضمام سازه ‏گالوانيزه (افقي و عمودي) و تمام وسايل نصب و نوار ‏مربوط.‏</t>
  </si>
  <si>
    <t>تهيه مصالح و نصب سقف گچي بدون ملات با بطانه  و تمام وسايل نصب ‏و نوار مربوط.‏</t>
  </si>
  <si>
    <t>اضافه بها به رديف‌هاي 180901 و 180902 چنانچه ‏صفحات گچي از نوع مقاوم در مقابل رطوبت باشد.‏</t>
  </si>
  <si>
    <t>آماده سازی تهیه مصالح و اجرای نازک کاری رویه با پوشش سلولزی به ضخامت 2 تا 3 میلی متر به هر رنگ در سطوح قایم و افقی</t>
  </si>
  <si>
    <t>اضافه بها به رديف‌هاي 181001 در صورت استفاده از پوشش سلولزی مرکب با الیاف مصنوعی پروپیلن .‏</t>
  </si>
  <si>
    <t>اضافه بها به رديف‌هاي 181001 در صورت استفاده از پوشش سلولزی مرکب با میکا.‏</t>
  </si>
  <si>
    <t>تهیه و نصب نمای پیش ساخته با سیمان الیاف دار با ضخامت 8 تا 12 میلی متر  با هر رنگ و سطح صاف</t>
  </si>
  <si>
    <t>تهیه و نصب نمای پیش ساخته با سیمان الیاف دار با ضخامت 8 تا 12 میلی متر  با هر رنگ و سطح برجسته</t>
  </si>
  <si>
    <t>تهيه و ساخت كلاف در چوبي به ابعاد 6×3.8 سانتيمتر ‏يا مقطع معادل آن، با چوب داخلي، همراه با دو قيد ‏چوبي به ابعاد 6×3.8 سانتيمتر يا مقطع معادل آن، به ‏طول 20 سانتيمتر براي نصب قفل.‏</t>
  </si>
  <si>
    <t>تهيه و ساخت كلاف در چوبي به ابعاد 6×3.8 سانتيمتر ‏يا مقطع معادل آن، با چوب نراد خارجي، همراه با دو ‏قيد چوبي به ابعاد 6×3.8 سانتيمتر يا مقطع معادل آن، ‏به طول 20 سانتيمتر براي نصب قفل.‏</t>
  </si>
  <si>
    <t>تهيه و ساخت در كمد و گنجه از نئوپان به ضخامت 18 ‏ميليمتر و نصب زهوار چوبي درمحيط آن به ابعاد ‏‏2×1.8 سانتيمتر.‏</t>
  </si>
  <si>
    <t>تهيه وساخت در كمد و گنجه به ضخامت نهايي حدود ‏‏3.3 سانتيمتر، با كلاف ازچوب نراد خارجي به ابعاد ‏‏2.5×5 سانتيمتر يا مقطع معادل آن و شبكه گذاري و ‏پوشش دور و با تخته سه لاي 4 ميليمتري داخلي.‏</t>
  </si>
  <si>
    <t>تهيه و ساخت در كمد و گنجه به ضخامت نهايي حدود ‏‏3.3 سانتيمتر، با كلاف از چوب نراد خارجي به ابعاد ‏‏2.5×5 سانتيمتر يا مقطع معادل آن و شبكه گذاري و ‏پوشش دورو با فيبربه ضخامت حدود3 ميليمتر.‏</t>
  </si>
  <si>
    <t>تهيه و ساخت در كمد و گنجه به ضخامت نهايي حدود ‏‏3.3 سانتيمتر، با كلاف از چوب نراد خارجي به ابعاد ‏‏2.5×5 سانتيمتر يا مقطع معادل آن و شبكه گذاري و ‏پوشش دور و با نئوپان به ضخامت 4 ميليمتر.‏</t>
  </si>
  <si>
    <t>تهيه و ساخت در كمد و گنجه به ضخامت‌هايي حدود ‏‏3 سانتي متر با کلاف از چوب نراد خارجي به ابعاد ‏‏2.5×5 سانتي متر يا مقطع معادل آن و شبکه گذاري و ‏پوشش دو رو با ام. دي. اف (‏MDF‏) رنگي به ضخامت ‏حدود 3 ميليمتر.‏</t>
  </si>
  <si>
    <t>تهيه مصالح و طبقه بندي و تقسيمات داخلي عمودي و ‏افقي كمدها و گنجه ها با نئوپان به ضخامت 18 ميليمتر ‏با تكيه گاههاي لازم و نصب زهوار جلوي تقسيمات به ‏ابعاد 1.5×1.8 ازچوب نراد خارجي، بر حسب سطوح ‏طبقات و تقسيمات داخلي.‏</t>
  </si>
  <si>
    <t>تهيه مصالح و پوشش ديوارهاي داخلي كمد و گنجه ‏هاشامل زيرسازي از چوب نراد خارجي، به فاصله 50 ‏سانتيمتر و ابعاد 2.5×5 سانتيمتر و پوشش با فيبر به ‏ضخامت حدود 3 ميليمتر.‏</t>
  </si>
  <si>
    <t>تهيه مصالح و پوشش ديوارهاي داخلي كمد و گنجه‌ها ‏شامل زيرسازي از چوب نراد خارجي، به فاصله 50 ‏سانتيمتر و ابعاد 2.5×5 سانتيمتر و پوشش با ام. دي. اف ‏‏(‏MDF‏) رنگي به ضخامت 3 ميليمتر و نصب نوار ‏PVC‏.‏</t>
  </si>
  <si>
    <t>تهيه و ساخت كلاف چوبي از چوب داخلي به ابعاد ‏‏4×3 سانتيمتر يا مقطع معادل آن، براي توري پشه گير ‏درها، با واداروسطو تهيه و كوبيدن زهوار 1.5×3 ‏سانتيمتر يا مقطع معادل آن، روي چهارچوب.‏</t>
  </si>
  <si>
    <t>تهيه و ساخت كلاف چوبي از چوب نراد خارجي به ‏ابعاد 4×3 سانتيمتر يا مقطع معادل آن، براي توري پشه ‏گيردرها، با وادار وسط و تهيه و كوبيدن زهوار 1.5×3 ‏سانتيمتر يا مقطع معادل آن، از چوب نراد خارجي، روي ‏چهارچوب.‏</t>
  </si>
  <si>
    <t>تهيه، ساخت و نصب كلاف براي توري پشه گير روي ‏پنجره ها به ابعاد 3×2 سانتيمتر يا مقطع معادل آن، از ‏چوب نراد خارجي و كوبيدن زهوار 1.5×3 سانتيمتر يا ‏مقطع معادل آن، از چوب نراد خارجي، روي ‏چهارچوب.‏</t>
  </si>
  <si>
    <t>تهيه و نصب قرنيز چوبي به ضخامت 1 تا 1.5 سانتيمتر، ‏از چوب داخلي كه لبه آن ابزار خورده باشد.‏</t>
  </si>
  <si>
    <t>تهيه و نصب قرنيز چوبي به ضخامت 1 تا 1.5 سانتيمتر، ‏از چوب نراد خارجي كه لبه آن ابزار خورده باشد.‏</t>
  </si>
  <si>
    <t>تهيه و نصب قرنيز چوبي از جنس ام. دي. اف (‏MDF‏) ‏رنگي  به ضخامت حدود 1.5 سانتيمتر، لبه آن ابزار ‏خورده باشد.‏</t>
  </si>
  <si>
    <t>اضافه بها نسبت به رديف 191201، چنانچه در محيط ‏قطعات نئوپان زهوار از چوب نراد خارجي به ابعاد ‏‏1.8×1.5 سانتيمتر نصب شده باشد.‏</t>
  </si>
  <si>
    <t>تهيه مصالح و پوشش نرده از ورق نئوپان به ضخامت 2 ‏سانتيمتر، كه درمحيط آن زهوار از چوب نراد خارجي به ‏ابعاد 2×1.5 سانتيمتر نصب شده باشد.‏</t>
  </si>
  <si>
    <t>كاشي كاري با كاشي لعابي با سطح تا 2.5 دسيمتر ‏مربع‎.‎</t>
  </si>
  <si>
    <t>كاشي كاري با كاشي لعابي با سطح بيش از 2.5 تا 3.5 ‏دسيمتر مربع.‏</t>
  </si>
  <si>
    <t>كاشي كاري با كاشي لعابي با سطح بيش از 3.5 تا 4 ‏دسيمتر مربع.‏</t>
  </si>
  <si>
    <t>كاشي كاري با كاشي لعابي با سطح بيش از 4 تا 4.5 ‏دسيمتر مربع.‏</t>
  </si>
  <si>
    <t>كاشي كاري با كاشي لعابي با سطح بيش از 4.5 تا 5 ‏دسيمتر مربع.‏</t>
  </si>
  <si>
    <t>نصب سراميك لعابدار با سطح 1 تا 2.5 دسيمتر مربع.‏</t>
  </si>
  <si>
    <t>نصب سراميك لعابدار با سطح 2.5 تا 4 دسيمتر مربع.‏</t>
  </si>
  <si>
    <t>فرش كف با موزاييك سيماني ساده به ابعاد 25×25 ‏سانتيمتر، با 2.5 سانتيمتر ماسه نرم زير آن و ‏دوغاب‌ريزي‎.‎</t>
  </si>
  <si>
    <t>فرش كف با موزاييك سيماني ساده به ابعاد 30×30 ‏سانتيمتر، با 2.5 سانتيمتر ماسه نرم زيرآن و ‏دوغاب‌ريزي.‏</t>
  </si>
  <si>
    <t>تهيه و نصب سنگ پلاك در سطوح افقي از نوع ‏تراورتن سفيد به ‌ضخامت 1.5 تا 2 سانتيمتر.‏</t>
  </si>
  <si>
    <t>تهيه و نصب سنگ پلاك در سطوح افقي از نوع ‏تراورتن ليمويي آذرشهر به‌ ضخامت 1.5 تا 2 ‏سانتيمتر.‏</t>
  </si>
  <si>
    <t>تهيه و نصب سنگ پلاك در سطوح افقي از نوع ‏تراورتن قرمز آذر شهر به ‌ضخامت 1.5 تا 2 سانتيمتر.‏</t>
  </si>
  <si>
    <t>تهيه و نصب سنگ پلاك سياه لاشتر اصفهان در ‏سطوح افقي، به ضخامت 1.5 تا 2 سانتيمتر.‏</t>
  </si>
  <si>
    <t>تهيه و نصب سنگ پلاك سياه نجف آباد در سطوح ‏افقي به ضخامت 1.5 تا 2 سانتيمتر.‏</t>
  </si>
  <si>
    <t>تهيه و نصب سنگ پلاك مرمريت گوهره خرم آباد در ‏سطوح افقي به ضخامت 1.5 تا 2 سانتيمتر.‏</t>
  </si>
  <si>
    <t>تهيه و نصب سنگ پلاك قرمز سنندج در سطوح افقي ‏به ضخامت 1.5 تا 2 سانتيمتر.‏</t>
  </si>
  <si>
    <t>تهيه و نصب سنگ پلاك مرمريت كرم و يا صورتي ‏آباده در سطوح افقي به ضخامت 1.5 تا 2 سانتيمتر.‏</t>
  </si>
  <si>
    <t>تهيه و نصب سنگ پلاك مرمريت كرم و يا صورتي ‏كرمان در سطوح افقي به ضخامت 1.5 تا 2 سانتيمتر.‏</t>
  </si>
  <si>
    <t>تهيه و نصب سنگ پلاك مرمريت صورتي بجستان يا ‏انارک در سطوح افقي به ضخامت 1.5 تا 2 سانتيمتر.‏</t>
  </si>
  <si>
    <t>تهيه و نصب سنگ پلاك مرمريت جوشقان در سطوح ‏افقي به ضخامت 1.5 تا 2 سانتيمتر.‏</t>
  </si>
  <si>
    <t>تهيه و نصب سنگ پلاك مرمريت سميرم درسطوح ‏افقي به ضخامت 1.5 تا 2 سانتيمتر.‏</t>
  </si>
  <si>
    <t>تهيه و نصب سنگ پلاك مرمريت بوژان در سطوح ‏افقي به ضخامت 1.5 تا 2 سانتيمتر.‏</t>
  </si>
  <si>
    <t>تهيه و نصب سنگ پلاك مرمريت گندمك در سطوح ‏افقي به ضخامت 1.5 تا 2 سانتيمتر.‏</t>
  </si>
  <si>
    <t>تهيه و نصب سنگ پلاك مرمريت کاشمر يا خور و ‏بيابانک در سطوح افقي به ضخامت 1.5 تا 2 سانتيمتر.‏</t>
  </si>
  <si>
    <t>تهيه و نصب سنگ پلاك چيني سفيد قروه در سطوح ‏افقي به ضخامت 1.5 تا 2 سانتيمتر.‏</t>
  </si>
  <si>
    <t>تهيه و نصب سنگ پلاك چيني كريستال قروه ‏درسطوح افقي به ضخامت 1.5 تا 2 سانتيمتر.‏</t>
  </si>
  <si>
    <t>تهيه ونصب سنگ پلاك چيني نيريز در سطوح افقي ‏به ضخامت 1.5 تا 2 سانتيمتر.‏</t>
  </si>
  <si>
    <t>تهيه و نصب سنگ پلاك چيني اليگودرز در سطوح ‏افقي به ضخامت 1.5 تا 2 سانتيمتر.‏</t>
  </si>
  <si>
    <t>تهيه و نصب سنگ پلاك چيني ازنا در سطوح افقي ‏به ضخامت 1.5 تا 2 سانتيمتر.‏</t>
  </si>
  <si>
    <t>تهيه و نصب سنگ پلاك چيني ابري لايبيد در سطوح ‏افقي به ضخامت 1.5 تا 2 سانتيمتر.‏</t>
  </si>
  <si>
    <t>تهيه و نصب سنگ پلاك چيني سفيد سيرجان ‏درسطوح افقي به ضخامت 1.5 تا 2 سانتيمتر.‏</t>
  </si>
  <si>
    <t>تهيه و نصب سنگ گرانيت شكلاتي خرم دره در ‏سطوح افقي به ضخامت 1.5 تا 2 سانتيمتر.‏</t>
  </si>
  <si>
    <t>تهيه و نصب گرانيت سبز پيرانشهر در سطوح افقي به ‏ضخامت 1.5 تا 2 سانتيمتر.‏</t>
  </si>
  <si>
    <t>تهيه و نصب گرانيت سبز بيرجند در سطوح افقي به ‏ضخامت 1.5 تا 2 سانتيمتر.‏</t>
  </si>
  <si>
    <t>تهيه و نصب سنگ گرانيت گل پنبه‌اي در سطوح افقي ‏به ضخامت 1.5 تا 2 سانتيمتر.‏</t>
  </si>
  <si>
    <t>تهيه و نصب سنگ گرانيت سفيد نطنز در سطوح افقي ‏به ضخامت 1.5 تا 2 سانتيمتر.‏</t>
  </si>
  <si>
    <t>تهيه و نصب سنگ گرانيت مشکي نطنز در سطوح ‏افقي به ضخامت 1.5 تا 2 سانتيمتر.‏</t>
  </si>
  <si>
    <t>تهيه و نصب سنگ گرانيت مشکي تويسرکان در ‏سطوح افقي به ضخامت 1.5 تا 2 سانتيمتر.‏</t>
  </si>
  <si>
    <t>تهيه و نصب سنگ گرانيت يزد در سطوح افقي به ‏ضخامت 1.5 تا 2 سانتيمتر.‏</t>
  </si>
  <si>
    <t>تهيه و نصب سنگ گرانيت کرم نهبندان در سطوح ‏افقي به ضخامت 1.5 تا 2 سانتيمتر.‏</t>
  </si>
  <si>
    <t>تهيه و نصب كف پوش پلاستيكي (از نوع وينيل)، به ‏صورت رول و با ضخامت 1.5 ميليمتر‏‎.‎</t>
  </si>
  <si>
    <t>تهيه و نصب كف پوش پلاستيكي (از نوع وينيل)، به ‏صورت تايل به ابعادمختلف و ضخامت 1.7 ميليمتر.‏</t>
  </si>
  <si>
    <t>تهيه و نصـب كـف پوش پلاستيكي (از نوع وينيل)، ‏به صورت رول با طرح پولكي و با ضخامـت 2.5 ‏ميليمتر.‏</t>
  </si>
  <si>
    <t>تهيه و نصب كف پوش لاستيكي آجدار، به صورت ‏رول و با ضخامت 2.5 ميليمتر.‏</t>
  </si>
  <si>
    <t>تهيه و نصب كف پوش لاستيكي، به صورت تايل به ‏ابعاد مختلف و ضخامت 1.5 ميليمتر.‏</t>
  </si>
  <si>
    <t>تهيه و نصب ورقهاي پلاستيك تقويت شده با ‏فايبرگلاس موجدار به ضخامت حدود 0.9 ميليمتر.‏</t>
  </si>
  <si>
    <t>تهيه و نصب ورقهاي پلاستيك تقويت شده با ‏فايبرگلاس بدون موج به ضخامت حدود 1.5 ميليمتر.‏</t>
  </si>
  <si>
    <t>تهيه و نصـب ورقهاي پلاستيـك تقويـت شده با ‏فايبرگلاس موج‌دار به ضخامـت حدود 0.9 ميليمتر.‏</t>
  </si>
  <si>
    <t>تهيه و نصـب ورقهاي پلاستيـك تقويـت شده با ‏فايبرگلاس موج‌دار به ضخامـت حدود 1.5 ميليمتر.‏</t>
  </si>
  <si>
    <r>
      <t xml:space="preserve">تهيه مصالح و اجراي ژئوگريد تک سویه مسلح کننده خاک دارای مقاومت نهایی (LTDS) صد و بیست ساله در محیط خاکی (9&gt;PH‏&gt;4 ) به میزان 20 </t>
    </r>
    <r>
      <rPr>
        <vertAlign val="superscript"/>
        <sz val="10"/>
        <rFont val="B Nazanin"/>
        <charset val="178"/>
      </rPr>
      <t>KN/m</t>
    </r>
    <r>
      <rPr>
        <sz val="10"/>
        <rFont val="B Nazanin"/>
        <charset val="178"/>
      </rPr>
      <t xml:space="preserve">  جهت ساخت دیوارهای حائل خاک مسلح و تسلیح شیب ها.</t>
    </r>
  </si>
  <si>
    <r>
      <t>تهيه مصالح و اجراي ژئوگريد دو سویه دارای مقاومت نهایی (LTDS) صد و بیست ساله در محیط خاکی (9&gt;PH</t>
    </r>
    <r>
      <rPr>
        <sz val="8"/>
        <color indexed="9"/>
        <rFont val="B Nazanin"/>
        <charset val="178"/>
      </rPr>
      <t>‏</t>
    </r>
    <r>
      <rPr>
        <sz val="10"/>
        <rFont val="B Nazanin"/>
        <charset val="178"/>
      </rPr>
      <t xml:space="preserve">&gt;4 ) به میزان 5 </t>
    </r>
    <r>
      <rPr>
        <vertAlign val="superscript"/>
        <sz val="10"/>
        <rFont val="B Nazanin"/>
        <charset val="178"/>
      </rPr>
      <t>KN/m</t>
    </r>
    <r>
      <rPr>
        <sz val="10"/>
        <rFont val="B Nazanin"/>
        <charset val="178"/>
      </rPr>
      <t xml:space="preserve"> جهت تثبیت بسترهای سست باتلاقی و غیره.</t>
    </r>
  </si>
  <si>
    <r>
      <t xml:space="preserve">اضافه بها به ردیف های 231201 و 231202 به ازای هر  5 </t>
    </r>
    <r>
      <rPr>
        <vertAlign val="superscript"/>
        <sz val="10"/>
        <rFont val="B Nazanin"/>
        <charset val="178"/>
      </rPr>
      <t>KN/m</t>
    </r>
    <r>
      <rPr>
        <sz val="10"/>
        <rFont val="B Nazanin"/>
        <charset val="178"/>
      </rPr>
      <t xml:space="preserve"> افزایش در مقاومت نهایی (LTDS) صد و بیست ساله.</t>
    </r>
  </si>
  <si>
    <t>تهيه و اجراي بتن آسفالتي باسنگ شكسته ازمصالح ‏رودخانه اي براي قشر اساس قيري، هر گاه دانه‌بندي ‏مصالح صفر تا 37.5 ميليمتر باشد، به ازاي هر ‏سانتيمترضخامت آسفالت.‏</t>
  </si>
  <si>
    <t>تهيه و اجراي بتن آسفالتي با سنگ شكسته از مصالح ‏رودخانه اي براي قشر رويه (توپكا)، هر گاه دانه بندي ‏مصالح صفر تا 12.5 ميليمتر باشد، به‌ازاي هر ‏سانتيمتر ضخامت آسفالت.‏</t>
  </si>
  <si>
    <t>اضافه بها نسبت به رديف‌هاي 270301 تا 270306، ‏بابت اضافه هر 0.1 كيلوگرم قير مصرفي در هر متر ‏مربع آسفالت، به ازاي هر سانتيمتر ضخامت.‏</t>
  </si>
  <si>
    <t>كسربها به رديف‌هاي 270301 تا 270306، بابت كسر ‏هر 0.1 كيلوگرم قير مصرفي در هر مترمربع آسفالت ‏به ازاي هر سانتيمتر ضخامت.‏</t>
  </si>
  <si>
    <t>دسیمتر مکعب</t>
  </si>
  <si>
    <t>تن کیلومتر</t>
  </si>
  <si>
    <t>متر طول</t>
  </si>
  <si>
    <t>متر مکعب</t>
  </si>
  <si>
    <t>! فقط در سلول های مشابه B5 از لیست منوی DRPDOWN ،ردیف مورد نظر را انتخاب و در بخش متره(تعداد،طول،عرض،ارتفاع /ضخامت) اعداد مورد نظر را  وارد کنید واز تغییر محتویات سایرسلولها خودداری فرمائیـد.در پایان براساس ستون ردیف فهرست بها به جز سلولهای دارای عدد 1 و ردیفهای فهرست سایر گزینه ها رافیلتر نمائید.!</t>
  </si>
  <si>
    <t xml:space="preserve">حمل مواد حاصل از عمليات خاكي يا خاكهاي توده ‏شده، وقتي كه فاصله حمل بيش از500 متر تا10 ‏كيلومتر باشد، براي هر كيلومتر مازاد بر500 متر اول، ‏براي راههاي ساخته نشده، مانند راههاي انحرافي، </t>
  </si>
  <si>
    <t>اقلام ستاره دار</t>
  </si>
  <si>
    <t>سقف کاذب کناف</t>
  </si>
  <si>
    <t>دری وال 10 سانتیمتری</t>
  </si>
  <si>
    <t>دری وال 15 سانتیمتری</t>
  </si>
  <si>
    <t>دری وال 20 سانتیمتری</t>
  </si>
  <si>
    <t>*</t>
  </si>
  <si>
    <t>سقف کاذب لوکسالون آلومینیومی</t>
  </si>
  <si>
    <t>سقف کاذب لوکسالون آکوستیک قابل شستشو</t>
  </si>
  <si>
    <t>تهیه و نصب در از HPL</t>
  </si>
  <si>
    <t>تهیه و نصب نرده استیل</t>
  </si>
  <si>
    <t>پنجره آلومینیومی دورال</t>
  </si>
  <si>
    <t>درب ضدآتش</t>
  </si>
  <si>
    <t>درب آلومینیومی برقی</t>
  </si>
  <si>
    <t>درب اتوماتیک استیل</t>
  </si>
  <si>
    <t>سنگ مصنوعی</t>
  </si>
  <si>
    <t>متر مربع</t>
  </si>
  <si>
    <t xml:space="preserve"> درب پانلی HPL</t>
  </si>
  <si>
    <t>080108</t>
  </si>
  <si>
    <t>080109</t>
  </si>
  <si>
    <t>080110</t>
  </si>
  <si>
    <t>080111</t>
  </si>
  <si>
    <t xml:space="preserve">تهيه و اجراي بتن باشن و ماسه شسته طبيعي يا ‏شكسته، بامقاومت فشاری مشخصه 35 مگاپاسکال </t>
  </si>
  <si>
    <t xml:space="preserve">تهيه و اجراي بتن باشن و ماسه شسته طبيعي يا ‏شكسته، بامقاومت فشاری مشخصه 40 مگاپاسکال </t>
  </si>
  <si>
    <t xml:space="preserve">تهيه و اجراي بتن باشن و ماسه شسته طبيعي يا ‏شكسته، بامقاومت فشاری مشخصه بیش از 40 مگاپاسکال </t>
  </si>
  <si>
    <t>اضافه بها به ردیف های  080101 تا 080110 درصورتی که از سنگ شکسته کوهی استفاده شده باشد</t>
  </si>
  <si>
    <t>اضافه بها براي مصرف سيمان اضافی نسبت به عیار درج شده در ردیف های مربوطه</t>
  </si>
  <si>
    <t>090805</t>
  </si>
  <si>
    <t>اضافه بها نسبت به ردیف های 090801تا090804 در صورت استفاده از روش جوشکاری با گاز محافظ</t>
  </si>
  <si>
    <t>110302</t>
  </si>
  <si>
    <t>110303</t>
  </si>
  <si>
    <t>110304</t>
  </si>
  <si>
    <t>پروژه:</t>
  </si>
  <si>
    <t>کارفرما:</t>
  </si>
  <si>
    <t>120105</t>
  </si>
  <si>
    <t>تهيه و نصب جدول‌هاي بتني پيـش ساخته  ‏پرسي با سطح مقطع تا 0.36 متر مربع و با حداقل مقاومت فشاري ‏استوانه‌اي استاندارد 280 کيلوگرم بر سانتيمتر مربع.‏</t>
  </si>
  <si>
    <t>تهيه و نصب جدول‌هاي بتني پيـش ساخته  ‏پرسي با سطح مقطع بیش از0.36 متر مربع و با حداقل مقاومت فشاري ‏استوانه‌اي استاندارد 280 کيلوگرم بر سانتيمتر مربع.‏</t>
  </si>
  <si>
    <t>120902</t>
  </si>
  <si>
    <t>120903</t>
  </si>
  <si>
    <t>120904</t>
  </si>
  <si>
    <t>120905</t>
  </si>
  <si>
    <t>تهيه مصالح و اجراي كامل كفپوشهای بتنی پیش ساخته پرسی به ضخامت 4 تا 5 سانتی متر و به سطح تا 16 دسیمتر برای هر کفپوش ،با هرنوع ملات ماسه سیمان.</t>
  </si>
  <si>
    <t>تهيه مصالح و اجراي كامل كفپوشهای بتنی پیش ساخته پرسی به ضخامت 4 تا 5 سانتی متر و به سطح بیش از 16 دسیمتر برای هر کفپوش ،با هرنوع ملات ماسه سیمان.</t>
  </si>
  <si>
    <t>تهيه مصالح و اجراي كامل كفپوشهای بتنی پیش ساخته ویبره ای به ضخامت 4 تا 5 سانتی متر و به سطح تا 16 دسیمتر برای هر کفپوش ،با هرنوع ملات ماسه سیمان.</t>
  </si>
  <si>
    <t>تهيه مصالح و اجراي كامل كفپوشهای بتنی پیش ساخته ویبره ای به ضخامت 4 تا 5 سانتی متر و به سطح بیش از 16 دسیمتر برای هر کفپوش ،با هرنوع ملات ماسه سیمان.</t>
  </si>
  <si>
    <t>اضافه بهای طرح دار بودن کفپوش پیش ساخته پرسی</t>
  </si>
  <si>
    <t>120906</t>
  </si>
  <si>
    <t>اضافه بهای  رنگی بودن کفپوش پیش ساخته پرسی</t>
  </si>
  <si>
    <t>210506</t>
  </si>
  <si>
    <t>تهیه مصالح و اجرای موزاییک ویبره ای کارخانه ای (واش بتن) با هر نوع ملات</t>
  </si>
  <si>
    <t>220801</t>
  </si>
  <si>
    <t>220802</t>
  </si>
  <si>
    <t>220803</t>
  </si>
  <si>
    <t>220804</t>
  </si>
  <si>
    <t>220805</t>
  </si>
  <si>
    <t>220806</t>
  </si>
  <si>
    <t>220901</t>
  </si>
  <si>
    <t>220902</t>
  </si>
  <si>
    <t>220903</t>
  </si>
  <si>
    <t>220904</t>
  </si>
  <si>
    <t>تهيه، حمل و نصب جدول هاي سنگي با سنگ تراورتن سفيد، به ضخامت 6 سانتي متر به همراه اجراي بتن تقويت و بند كشي با ملات ماسه سيمان.</t>
  </si>
  <si>
    <t>اضافه بهاي افزايش ضخامت به رديف 220801 به ازاي هر سانتي متر اضافه ضخامت.</t>
  </si>
  <si>
    <t>اضافه بهاي افزايش ضخامت به رديف 220803 به ازاي هر سانتي متر اضافه ضخامت.</t>
  </si>
  <si>
    <t>اضافه بهاي افزايش ضخامت به رديف 220805 به ازاي هر سانتي متر اضافه ضخامت.</t>
  </si>
  <si>
    <t>تهيه، حمل و نصب جدول هاي سنگي با سنگ چيني لايبيد، به ضخامت 6 سانتي متر به همراه اجراي بتن تقويت و بند كشي با ملات ماسه سيمان.</t>
  </si>
  <si>
    <t>تهيه، حمل و نصب جدول هاي سنگي با سنگ لاشترخاكستري (سياه)، به ضخامت 6 سانتي متر به همراه اجراي بتن تقويت و بند كشي با ملات ماسه سيمان.</t>
  </si>
  <si>
    <t>تهيه، حمل و نصب سنگ مكعبي (كيوبيك) به ابعاد 10*10*10 سانتي متر در كف با سنگ تراورتن سفيد،با ملات ماسه سيمان.</t>
  </si>
  <si>
    <t>تهيه، حمل و نصب سنگ مكعبي (كيوبيك) به ابعاد 10*10*10 سانتي متر در كف با سنگ گرانيت كرم نهبندان،با ملات ماسه سيمان.</t>
  </si>
  <si>
    <t>تهيه، حمل و نصب سنگ مكعبي (كيوبيك) به ابعاد 10*10*10 سانتي متر در كف با سنگ گرانيت شكلاتي خرم دره،با ملات ماسه سيمان.</t>
  </si>
  <si>
    <t>تهيه، حمل و نصب سنگ مكعبي (كيوبيك) به ابعاد 10*10*10 سانتي متر در كف با سنگ گرانيت یزد،با ملات ماسه سيمان.</t>
  </si>
  <si>
    <t>031201</t>
  </si>
  <si>
    <t>031202</t>
  </si>
  <si>
    <t>031203</t>
  </si>
  <si>
    <t>چال زنی در هر نوع خاک به هر طول و تا قطر ٨۶ میلیمتر و زاویه تا  20 درجه نسبت به سطح افق</t>
  </si>
  <si>
    <t>چال زنی در هر نوع خاک به هر طول و با قطر ٨۶ میلیمتر و بیشتر و زاویه تا  20 درجه نسبت به سطح افق</t>
  </si>
  <si>
    <t>کسر بها به ریف های 031201 و 031202 برای حفاری با زاویه بیش از 20 درجه تا 60 درجه به ازای هر درجه</t>
  </si>
  <si>
    <t>ابنیه  1393</t>
  </si>
  <si>
    <t>070701</t>
  </si>
  <si>
    <t>070702</t>
  </si>
  <si>
    <t>070703</t>
  </si>
  <si>
    <t>070704</t>
  </si>
  <si>
    <t>070705</t>
  </si>
  <si>
    <t>تهیه کابل ساده برای اجرای مهار تنیده.</t>
  </si>
  <si>
    <t>تهیه کابل روکش دار برای اجرای مهار تنیده.</t>
  </si>
  <si>
    <t>اجرای عملیات کشش مهار ناتنیده (میل مهار) به ازای هر مهار</t>
  </si>
  <si>
    <t>اجرای عملیات کشش مهار تنیده دو رشته ای به ازای هر مهار</t>
  </si>
  <si>
    <t xml:space="preserve">اضافه بها به ردیف ٠٧٠٧٠۴ به ازای هر رشته کابل مازاد بر دو رشته که در مهار تنیده افزوده میشود تا ۵ رشته. </t>
  </si>
  <si>
    <t>080601</t>
  </si>
  <si>
    <t>080602</t>
  </si>
  <si>
    <t>080603</t>
  </si>
  <si>
    <t>080701</t>
  </si>
  <si>
    <t>تهیه مصالح و اجرای عملیات تزریق تا 30 لیتر دوغاب درمتر طول مهار.</t>
  </si>
  <si>
    <t>اضافه بها به ردیف ٠٨٠۶٠١ بابت تزریق بیش از30 لیتردوغاب در متر طول مهار به ازای هر لیتر دوغاب.</t>
  </si>
  <si>
    <t>اضافه بها به ردیف های ٠٨٠۶٠١ و ٠٨٠۶٠٢ به منظورآماده سازی مهار تنیده برای تامین طول محدوده تزریق.</t>
  </si>
  <si>
    <t xml:space="preserve"> تهیه و اجرای بتن پاشی دیواره های خاکی به روش خشک با بتن عیار 400 کیلوگرم سیمان در هر متر مکعب به ازای هر سانتیمتر ضخامت</t>
  </si>
  <si>
    <t>090403</t>
  </si>
  <si>
    <t>تهيه و نصب باد بند كه هر عضو آن از د ‏پروفيل  لوله تشكيل ‏شده باشد با تمام قطعات اتصال، برشكاري، ‏جوشكاري و ساييدن.‏</t>
  </si>
  <si>
    <t>090607</t>
  </si>
  <si>
    <t xml:space="preserve">اضافه بها به ردیف ٠٩٠٢١۵ در صورت تغییر ارتفاع جان 􀍬 با برش خط منحنی در جان، بدون استفاده از ورق برای اتغییر ارتفاع جان تیرآهن، همراه با جوشکاری و برشکاری و ساییدن لازم </t>
  </si>
  <si>
    <t>091104</t>
  </si>
  <si>
    <t>تهیه قطعات کوبن کاری  با ماشین کاری اصلاحی برای سازه های فضاکار با وزن قطعات بیش از 150 گرم تا یک کیلوگرم.</t>
  </si>
  <si>
    <t>092202</t>
  </si>
  <si>
    <t>اضافه بها نسبت به ردیف 091601 برای  دو پهن کردن س پروفیل لوله فولادی</t>
  </si>
  <si>
    <t>121004</t>
  </si>
  <si>
    <t>اضافه بها به ردیف های ١٢١٠٠٢ و ١٢١٠٠٣ در صورت .سه جداره بودن بلوک های مصرفی</t>
  </si>
  <si>
    <t>121005</t>
  </si>
  <si>
    <t>اضافه بها به ردیف های ١٢١٠٠1 تا ١٢١٠٠٣ در صورت استفاده از ملات آماده محتوی رس منبسط شده ریزدانه سبک</t>
  </si>
  <si>
    <t>130305</t>
  </si>
  <si>
    <t>اضافه بها به ردیف های ١٣٠٣٠٢ و ١٣٠٣٠۴ در صورت استفاده از عایق پیش ساخته درجه یک فویل دار متشکل از قیر و الیاف پلی استر و تیشو و روکش آلومینیومی مطابق مشخصات فنی</t>
  </si>
  <si>
    <t>141307</t>
  </si>
  <si>
    <t>اضافه بها به ردیف های ١۴١٣٠١ تا ردیف ١۴١٣٠۶ درصورتی که از عایق پللی استایرن اکسترودشده استفاده گردد</t>
  </si>
  <si>
    <t>160606</t>
  </si>
  <si>
    <t xml:space="preserve"> اضافه بها به ردیف ١۶٠۶٠٢ در صورتی که از پانل سقفی برای ساخت سقف پانلی استفاده شود</t>
  </si>
  <si>
    <t>160705</t>
  </si>
  <si>
    <t>اضافه بها نسبت به رديف‌ 160701  در حالتی که نصب پانل به حالت افقی باشد (پانل سقفی)</t>
  </si>
  <si>
    <t>اضافه بها نسبت به رديف‌ 160701 برای اجرای دیوارهای پانلی قوس دار از جنس فولاد سرد نوردشده گالولنیزه</t>
  </si>
  <si>
    <t>اضافه بها نسبت به رديف‌هاي 180303 تا180310، ‏چنانچه ملات با تارد 1:2:8 به جاي ملات ماسه ‏سيمان 1:4 مصرف شود، براي هر يك سانتيمتر ‏ضخامت اندود يك مرتبه.‏</t>
  </si>
  <si>
    <t>اضافه بها نسبت به رديف‌هاي 180303 تا180310 ، ‏چنانچه ملات ماسه آهك 1:3 به جاي ملات ماسه ‏سيمان 1:4 مصرف شود، براي هر يك سانتيمتر ‏ضخامت اندود يك مرتبه.‏</t>
  </si>
  <si>
    <t>231301</t>
  </si>
  <si>
    <t>231302</t>
  </si>
  <si>
    <t>231401</t>
  </si>
  <si>
    <t>231402</t>
  </si>
  <si>
    <t>231403</t>
  </si>
  <si>
    <t>231501</t>
  </si>
  <si>
    <t>231502</t>
  </si>
  <si>
    <t xml:space="preserve"> اضافه بها به ردیف ١٨٠٩٠١ در صورتی که بین صفحات گچی یک لایه پوشش عایق از جنس  پلی استایرن اکسترود شده  به ضخامت 70 تا 85 میلیمتر قرار گیرد</t>
  </si>
  <si>
    <t xml:space="preserve"> اضافه بها به ردیف ١٨٠٩٠١ در صورتی که به جای  صفحات گچی  از صفحات  پلی استایرن اکسترود شده  به ضخامت 70 تا 85 میلیمتر قرار گیرد</t>
  </si>
  <si>
    <t xml:space="preserve"> تهیه و نصب نمای پیش ساخته از جنس پلی استایرن با پوشش سیمان پلیمری و سیلیس به ضخامت پوشش 3 تا 5 میلیمتر و ضخامت کل تا 55 میلیمتر با هر رنگ و سطح صاف</t>
  </si>
  <si>
    <t xml:space="preserve"> تهیه و نصب ابزارهای تزیینی پیش ساخته از جنس پلی استایرن با پوشش سیمان پلیمری و سیلیس به ضخامت پوشش 3 تا 5 میلیمتر و ضخامت کل تا 55 میلیمتربه عرض تا 200 میلیمتر با هر رنگ و سطح صاف</t>
  </si>
  <si>
    <t xml:space="preserve"> اضافه بها به ردیف ٢٣١۴٠٢ به ازای هر ١٠0 میلیمتر افزایش عرض ابزار</t>
  </si>
  <si>
    <t xml:space="preserve"> تهیه و نصب ابزارهای تزیینی پیش ساخته گوشه سقف و دیوار و چارچوب ها از جنس پلی استایرن  به ضخامت  8 تا 15 میلیمتر به عرض تا 175 میلیمتر با هر رنگ و سطح صاف</t>
  </si>
  <si>
    <t>اضافه بها به ردیف ٢٣١۵٠١ برای ابزار به عرض بیش از 175 میلیمتر تا 350 میلیمتر</t>
  </si>
  <si>
    <t>250702</t>
  </si>
  <si>
    <t>411004</t>
  </si>
  <si>
    <t>انواع کابل فولادی ( برای پیش تنیدگی)</t>
  </si>
  <si>
    <t xml:space="preserve">مشاور: </t>
  </si>
  <si>
    <t xml:space="preserve"> در صورت داشتن اقلام ستاره دار ، ابتدا در صفحه متره ردیف  5193 ستون P ، اطلاعات را وارد نمایید !!!!!</t>
  </si>
  <si>
    <t>axe A</t>
  </si>
  <si>
    <t>axe B</t>
  </si>
  <si>
    <t>axe C</t>
  </si>
  <si>
    <t>axe D</t>
  </si>
  <si>
    <t>axe 1</t>
  </si>
  <si>
    <t>axe 2</t>
  </si>
  <si>
    <t>axe 3</t>
  </si>
  <si>
    <t>020601آب پاشي و كوبيدن سطوح خاك‌برداري شده يا سطح ‏زمين طبيعي، با تراكم 95 درصد به‌روش پروكتور ‏استاندارد.‏</t>
  </si>
  <si>
    <t>030702حمل مواد حاصل از عمليات خاكي يا خاكهاي توده ‏شده، وقتي كه فاصله حمل بيش از 100 متر تا 500 ‏متر باشد، به ازاي هر 100 متر مازاد بر100 متر اول. ‏كسر 100 متر به تناسب محاسبه مي شود.‏</t>
  </si>
  <si>
    <t>مراجعه به کد 020103</t>
  </si>
  <si>
    <t>050101تهيه وسايل و قالب‌بندي با استفاده از تخته نراد ‏خارجي، درپي‌ها و شناژهاي مربوط به آن‎.‎</t>
  </si>
  <si>
    <t>070205تهيه، بريدن، خم كردن و كار گذاشتن ميل گردآجدار ‏از نوع ‏AIII‏ به قطر 12 تا 18 ميليمتر، براي بتن مسلح ‏با سيم پيچي لازم .‏</t>
  </si>
  <si>
    <t>میلگرد طولی پی</t>
  </si>
  <si>
    <t>ф16</t>
  </si>
  <si>
    <t>میلگرد تقویتی پی</t>
  </si>
  <si>
    <r>
      <rPr>
        <b/>
        <sz val="12"/>
        <rFont val="Calibri"/>
        <family val="2"/>
      </rPr>
      <t>ф</t>
    </r>
    <r>
      <rPr>
        <b/>
        <sz val="11.3"/>
        <rFont val="B Badr"/>
        <charset val="178"/>
      </rPr>
      <t>18</t>
    </r>
  </si>
  <si>
    <t>ф18</t>
  </si>
  <si>
    <t>070201تهيه، بريدن، خم كردن و كار گذاشتن ميل گرد آجدار ‏از نوع ‏AII‏ به قطر تا 10 ميليمتر، براي بتن مسلح با ‏سيم پيچي لازم .‏</t>
  </si>
  <si>
    <t>خاموت</t>
  </si>
  <si>
    <t>ф10</t>
  </si>
  <si>
    <r>
      <rPr>
        <b/>
        <sz val="12"/>
        <rFont val="Calibri"/>
        <family val="2"/>
      </rPr>
      <t>ф</t>
    </r>
    <r>
      <rPr>
        <b/>
        <sz val="11.3"/>
        <rFont val="B Badr"/>
        <charset val="178"/>
      </rPr>
      <t>10</t>
    </r>
  </si>
  <si>
    <t>070601تهيه و نصب ميل مهار با جوشكاري لازم.‏</t>
  </si>
  <si>
    <t>10 تا ستون و به ازای هر کدام 4 میل مهار و به اضافه 4 میل مهار برای پاشنه پله</t>
  </si>
  <si>
    <r>
      <rPr>
        <b/>
        <sz val="12"/>
        <rFont val="Calibri"/>
        <family val="2"/>
      </rPr>
      <t>ф</t>
    </r>
    <r>
      <rPr>
        <b/>
        <sz val="11.3"/>
        <rFont val="B Badr"/>
        <charset val="178"/>
      </rPr>
      <t>20</t>
    </r>
  </si>
  <si>
    <t>070602تهيه و نصب ميل مهار با پيچ و مهره.‏</t>
  </si>
  <si>
    <t>10تا ستون و به ازای هر کدام 4 میل مهار و به اضافه 4 میل مهار برای پاشنه پله</t>
  </si>
  <si>
    <t>مش طولی</t>
  </si>
  <si>
    <t>مش عرضی</t>
  </si>
  <si>
    <t>راه پله طولی</t>
  </si>
  <si>
    <t>راه پله [عرضی- کوتاه 1]</t>
  </si>
  <si>
    <t>راه پله [عرضی- کوتاه 2]</t>
  </si>
  <si>
    <t>راه پله[ عرضی-بلند]</t>
  </si>
  <si>
    <t>دستک-عرضی</t>
  </si>
  <si>
    <t>دستک-طولی</t>
  </si>
  <si>
    <t>کف طبقات در قسمت راه پله-طولی</t>
  </si>
  <si>
    <t>کف طبقات در قسمت راه پله-عرضی</t>
  </si>
  <si>
    <t>خرپشته-طولی</t>
  </si>
  <si>
    <t>خرپشته-عرضی</t>
  </si>
  <si>
    <t>ф8-میلگرد حرارتی</t>
  </si>
  <si>
    <t>میلگرد طولی برای دستک در قسمت پایین</t>
  </si>
  <si>
    <t>میلگرد طولی برای دستک در قسمت بالا</t>
  </si>
  <si>
    <r>
      <rPr>
        <b/>
        <sz val="12"/>
        <rFont val="Calibri"/>
        <family val="2"/>
      </rPr>
      <t>ф</t>
    </r>
    <r>
      <rPr>
        <b/>
        <sz val="11.3"/>
        <rFont val="B Badr"/>
        <charset val="178"/>
      </rPr>
      <t>16</t>
    </r>
  </si>
  <si>
    <t xml:space="preserve">080106تهيه و اجراي بتن باشن و ماسه شسته طبيعي يا ‏شكسته، بامقاومت فشاری مشخصه 25 مگاپاسکال </t>
  </si>
  <si>
    <t>دال بتنی</t>
  </si>
  <si>
    <t>دال بتنی برای دستک</t>
  </si>
  <si>
    <t>دال بتنی در قسمت افقی پله</t>
  </si>
  <si>
    <t>080204تهيه و اجراي بتن سبك، با مواد شيميايي كف زا يا ‏مشابه آن، با 150 كيلو سيمان در مترمكعب بتن با وزن ‏مخصوص حداكثر800 كيلوگرم در متر مكعب (وزن ‏مخصوص بتن سخت شده ملاك است).‏</t>
  </si>
  <si>
    <t>فوم بتن کف طبقه اول</t>
  </si>
  <si>
    <t>080201تهيه و اجراي بتن سبك با پوكه معدني و 150 كيلو ‏سيمان در متر مكعب بتن.‏</t>
  </si>
  <si>
    <t>بتن پوکه پشت بام و خرپشته</t>
  </si>
  <si>
    <t>080306اضافه بها براي بتن كف‌سازي‌ها با هر وسيله و به هر ‏ضخامت.‏</t>
  </si>
  <si>
    <t>برای دستک</t>
  </si>
  <si>
    <t>080304اضافه بهابه رديف‌هاي بتن‌ريزي، هرگاه ضخامت، بتن ‏برابر 15 سانتيمتر يا كمتر باشد.‏</t>
  </si>
  <si>
    <t>080314اضافه بها براي بتن‌ريزي پي‌ها با دقت پرداخت يک ‏ميليمتر بر متر (‏‎1 m/mm‏) و يا دقت بيشتر.‏</t>
  </si>
  <si>
    <t>در قالبندی جوبی حساب شده است</t>
  </si>
  <si>
    <t>080303اضافه بها براي بتن‌ريزي سقفها، تير و شناژهايي كه ‏همراه سقف بتن‌ريزي مي‌شوند در سقفهاي شيبدار با ‏شيب بيش از20 درصد نسبت به افق، يا سقفهاي ‏قوسي كه سطح روي آنها نياز به قالب‌بندي نداشته ‏باشد.‏</t>
  </si>
  <si>
    <t>080310اضافه بها به رديف‌هاي بتن‌ريزي، در صورت مصرف ‏بتن در بتن مسلح.‏</t>
  </si>
  <si>
    <t>راه پله</t>
  </si>
  <si>
    <t>در محاسبه حجم بتن ریزی واسه پی و سقف</t>
  </si>
  <si>
    <t>080313تهيه مصالح و اجراي ملات روي بتن کف به ضخامت ‏دو سانتي‌متر به منظور سخت سازي بتن براي افزايش ‏مقاومت در مقابل سايش.‏</t>
  </si>
  <si>
    <t>080501تهيه و اجراي گروت براي زير بيس پليت و محل‌هاي ‏لازم.‏</t>
  </si>
  <si>
    <t>090104تهيه و نصب ستون متشكل از يك يا چند تيرآهن يا ‏ناوداني يا نبشي، كه وصله هاي اتصال و يا ورقهاي ‏تقويتي در آن به كار رفته باشد، به‌طور كامل.‏</t>
  </si>
  <si>
    <t>C1</t>
  </si>
  <si>
    <t>C2</t>
  </si>
  <si>
    <t>090206تهيه، ساخت و نصب تير پله از تيرآهن يا ناوداني، با ‏تمام عمليات برشكاري، جوشكاري و اتصالهاي ‏مربوط همراه با وصله هاي لازم براي اتصال به عضو ‏ديگر.‏</t>
  </si>
  <si>
    <t>090212تهيه، ساخت و نصب تير حمال، متشكل از دو يا چند ‏تيرآهن يا ناوداني، در صورتي كه ورقهاي اتصال و ‏وصله‌هاي تقويتي در آن به‌كار رفته باشد، با ‏برشكاري، جوشكاري و ساييدن همراه با جوشكاري ‏در محل اتصال با عضو ديگر.‏</t>
  </si>
  <si>
    <t>120802بنايي با بلوكهاي بتني پيش ساخته از بتن سبك (بتن ‏گازي) با ملات ماسه سيمان 1:5 به ضخامت بيشتر از ‏‏10 سانتيمتر تا 15 سانتيمتر.‏</t>
  </si>
  <si>
    <t>120505بنايي با بلوك سيماني تو خالي به ضخامت حدود10 ‏سانتيمتر و ملات ماسه سيمان 1:5.‏</t>
  </si>
  <si>
    <t>130203عايق كاري رطوبتي، با سه قشر اندود قير و دو لايه ‏گوني براي سطوح حمامها، توالتها و روي پي‌ها.‏</t>
  </si>
  <si>
    <t>130204عايق كاري رطوبتي، با سه قشر اندود قير و دو لايه ‏گوني براي ساير سطوح.‏</t>
  </si>
  <si>
    <t>IPE140</t>
  </si>
  <si>
    <t>IPE200</t>
  </si>
  <si>
    <t>IPE160</t>
  </si>
  <si>
    <t>IPE220</t>
  </si>
  <si>
    <t>axe 2-axe 3</t>
  </si>
  <si>
    <t>طبقه اول</t>
  </si>
  <si>
    <t>axe 3  همکف</t>
  </si>
  <si>
    <t>IPE240</t>
  </si>
  <si>
    <t>1PE220</t>
  </si>
  <si>
    <t>axe c-axe d</t>
  </si>
  <si>
    <t>090402تهيه و نصب باد بند كه هر عضو آن از يك يا چند ‏پروفيل (نبشي، تيرآهن، ناوداني و مانند آن) تشكيل ‏شده باشد با تمام قطعات اتصال، برشكاري، ‏جوشكاري و ساييدن.‏</t>
  </si>
  <si>
    <t>خرپشته</t>
  </si>
  <si>
    <t>BR1</t>
  </si>
  <si>
    <t>BR2</t>
  </si>
  <si>
    <t>BR3</t>
  </si>
  <si>
    <t>BR4</t>
  </si>
  <si>
    <t>BP1</t>
  </si>
  <si>
    <t>BP2</t>
  </si>
  <si>
    <t>وصله های C1</t>
  </si>
  <si>
    <t>وصله های C2</t>
  </si>
  <si>
    <t>دیوارهای خارجی</t>
  </si>
  <si>
    <t>تیغه های داخلی</t>
  </si>
  <si>
    <t>120503بنايي با بلوك سيماني تو خالي به ضخامت حدود20 ‏سانتيمتر و ملات ماسه سيمان 1:5.‏</t>
  </si>
  <si>
    <t>تیغه های راه پله</t>
  </si>
  <si>
    <t>کف حمام و توالت</t>
  </si>
  <si>
    <t>دیوارهای حمام و توالت</t>
  </si>
  <si>
    <t>برای بام</t>
  </si>
  <si>
    <t>برای خرپشته</t>
  </si>
  <si>
    <t>130302عايق كاري رطوبتي، با عايق پيش ساخته درجه يك ‏متشكل از قير و الياف پلي استر و تيشو به ضخامت 3 ‏ميليمتر، به انضمام قشرآستر براي ساير سطوح.‏</t>
  </si>
  <si>
    <t>ایزوگام برای بام</t>
  </si>
  <si>
    <t>ایزوگام برای خرپشته</t>
  </si>
  <si>
    <t>160705تهیه و اجرای تاوه فلزی ماندگار (METAL DECK) برای پوشش سقف به همراه گل میخ ها و اتصالات مربوط مطابق مشخصات فنی در کارهای LSF</t>
  </si>
  <si>
    <t>160307تهيه، ساخت و نصب لوله ناودان و دودكش به قطر ‏‏10 سانتيمتر از ورق گالوانيزه سفيد به ضخامت 0.6 ‏ميليمتر، با اتصالات مربوط و تمام وسايل و لوازم ‏نصب.‏</t>
  </si>
  <si>
    <t>160406تهيه و نصب صفحات رابيتس براي سطوح كاذب.‏</t>
  </si>
  <si>
    <t>برای حمام و توالت</t>
  </si>
  <si>
    <t>برای اشپزخانه</t>
  </si>
  <si>
    <t>برای همکف</t>
  </si>
  <si>
    <t>160105تهيه، ساخت و نصب حفاظ نرده و نرده بان و ‏قابسازي فلزي كف پله ها از لوله سياه و پروفيلهاي تو ‏خالي، باجا سازي و دستمزد نصب يراق آلات همراه ‏با جوشكاري وساييدن لازم.‏</t>
  </si>
  <si>
    <t>160106تهيه و نصب ريل و قرقره براي درها و پنجره هاي ‏كشويي آهني.‏</t>
  </si>
  <si>
    <t>پنجره کشویی</t>
  </si>
  <si>
    <t>پروفیل گروه 2 شرکت فولادی اصفهان</t>
  </si>
  <si>
    <t>160102تهيه، ساخت و نصب در و پنجره آهني از نبشي، ‏سپري، ناوداني، ميل گرد ورق و مانند آن، با جاسازي ‏و دستمزد نصب يراق آلات همراه با جوشكاري و ‏ساييدن لازم.‏</t>
  </si>
  <si>
    <t>برای در</t>
  </si>
  <si>
    <t>برای پنجره</t>
  </si>
  <si>
    <t>171102تهيه و نصب در و پنجره آلومينيوم به مساحت بيش از ‏‏1 تا 3 متر مربع با يراق آلات كه درآن از پروفيل هايي ‏به غير از اس تي و كرونت و قوطي استفاده شده ‏باشد.‏</t>
  </si>
  <si>
    <t>درهای داخلی و خرپشته</t>
  </si>
  <si>
    <t>180202اندود گچ و خاك به ضخامت تا 2.5 سانتيمتر، روي ‏سطوح قايم.‏</t>
  </si>
  <si>
    <t>فیلتر ورودی و راه پله</t>
  </si>
  <si>
    <t>اتاق خواب</t>
  </si>
  <si>
    <t>180203اندود گچ و خاك به ضخامت تا 2.5 سانتيمتر، براي ‏زير سقفها.‏</t>
  </si>
  <si>
    <t>هال از 1 متر بالاتر همکف</t>
  </si>
  <si>
    <t>هال طبقه بالا</t>
  </si>
  <si>
    <t>سقف طبقه بالا</t>
  </si>
  <si>
    <t>180204سفيد كاري روي سطوح قايم و پرداخت آن با گچ ‏كشته.‏</t>
  </si>
  <si>
    <t>180205سفيد كاري زير سقفها و پرداخت آن با گچ كشته.‏</t>
  </si>
  <si>
    <t>180312اندود سيماني با ملات ماسه سيمان 1:4 به ضخامت ‏حدود 2 سانتيمتر، براي زير سقف.‏</t>
  </si>
  <si>
    <t xml:space="preserve">سقف طبقه همکف </t>
  </si>
  <si>
    <t>200101كاشي كاري با كاشي لعابي با سطح تا 2.5 دسيمتر ‏مربع‎.‎</t>
  </si>
  <si>
    <t>دیوار اشپزخانه</t>
  </si>
  <si>
    <t>دیوار حمام</t>
  </si>
  <si>
    <t>200303نصب سراميك لعابدار با سطح 4 تا 5 دسيمتر مربع.‏</t>
  </si>
  <si>
    <t>210202فرش كف با موزاييك ايراني به ابعاد 25×25 سانتيمتر.‏</t>
  </si>
  <si>
    <t>کف همکف</t>
  </si>
  <si>
    <t>220505تهيه و نصب سنگ گرانيت سفيد نطنز در سطوح افقي ‏به ضخامت 1.5 تا 2 سانتيمتر.‏</t>
  </si>
  <si>
    <t>کف اشپزخانه</t>
  </si>
  <si>
    <t>240103تهيه و نصب شيشه 5 ميليمتري ساده با چسب ‏سيليکون.‏</t>
  </si>
  <si>
    <t>250201زنگ زدايي اسكلتهاي فلزي و يا ميلگرد به روش ‏ماسه پاشي (سندبلاست).‏</t>
  </si>
  <si>
    <t>وزن ستونها و تیرها و بادبندها</t>
  </si>
  <si>
    <t>250301تهيه مصالح و اجراي يك دست رنگ ضد زنگ روي ‏اسكلت فلزي.‏</t>
  </si>
  <si>
    <t>250501تهيه مصالح و اجراي رنگ روغني كامل روي اندود ‏گچي ديوارها و سقفها.‏</t>
  </si>
  <si>
    <t>دیوارها</t>
  </si>
  <si>
    <t>سقف ها</t>
  </si>
  <si>
    <t>280102حمل آهن آلات و سيمان پاكتي، نسبت به مازاد بر 75 ‏كيلومتر تا فاصله 150 كيلومتر.‏</t>
  </si>
  <si>
    <t>ابنیه  1394</t>
  </si>
  <si>
    <t xml:space="preserve">خلاصه مالی رشته ابنیه 1394  :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</si>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</sst>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00"/>
    <numFmt numFmtId="165" formatCode="#,##0_-"/>
    <numFmt numFmtId="166" formatCode="#,##0.0"/>
    <numFmt numFmtId="167" formatCode="0.0000"/>
    <numFmt numFmtId="168" formatCode="[$-1020000]B1d\ mmmm\ yyyy;@"/>
    <numFmt numFmtId="169" formatCode="0.0"/>
  </numFmts>
  <fonts count="23"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B Badr"/>
      <charset val="178"/>
    </font>
    <font>
      <b/>
      <sz val="12"/>
      <name val="B Badr"/>
      <charset val="178"/>
    </font>
    <font>
      <b/>
      <sz val="11"/>
      <name val="B Badr"/>
      <charset val="178"/>
    </font>
    <font>
      <sz val="12"/>
      <name val="B Badr"/>
      <charset val="178"/>
    </font>
    <font>
      <sz val="10"/>
      <color indexed="8"/>
      <name val="Arial"/>
      <family val="2"/>
    </font>
    <font>
      <b/>
      <sz val="12"/>
      <color indexed="8"/>
      <name val="B Badr"/>
      <charset val="178"/>
    </font>
    <font>
      <b/>
      <sz val="14"/>
      <name val="B Badr"/>
      <charset val="178"/>
    </font>
    <font>
      <sz val="10"/>
      <name val="B Badr"/>
      <charset val="178"/>
    </font>
    <font>
      <sz val="10"/>
      <name val="B Nazanin"/>
      <charset val="178"/>
    </font>
    <font>
      <vertAlign val="superscript"/>
      <sz val="10"/>
      <name val="B Nazanin"/>
      <charset val="178"/>
    </font>
    <font>
      <sz val="8"/>
      <color indexed="9"/>
      <name val="B Nazanin"/>
      <charset val="178"/>
    </font>
    <font>
      <b/>
      <sz val="10"/>
      <name val="B Nazanin"/>
      <charset val="178"/>
    </font>
    <font>
      <sz val="16"/>
      <name val="B Badr"/>
      <charset val="178"/>
    </font>
    <font>
      <sz val="12"/>
      <color theme="1"/>
      <name val="B Badr"/>
      <charset val="178"/>
    </font>
    <font>
      <b/>
      <sz val="12"/>
      <color theme="0"/>
      <name val="B Badr"/>
      <charset val="178"/>
    </font>
    <font>
      <b/>
      <sz val="11"/>
      <color theme="1"/>
      <name val="B Badr"/>
      <charset val="178"/>
    </font>
    <font>
      <b/>
      <sz val="12"/>
      <color theme="1"/>
      <name val="B Badr"/>
      <charset val="178"/>
    </font>
    <font>
      <b/>
      <sz val="12"/>
      <name val="Calibri"/>
      <family val="2"/>
    </font>
    <font>
      <b/>
      <sz val="11.3"/>
      <name val="B Badr"/>
      <charset val="178"/>
    </font>
    <font>
      <sz val="9"/>
      <name val="B Bad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7" fillId="0" borderId="0"/>
  </cellStyleXfs>
  <cellXfs count="226">
    <xf numFmtId="0" fontId="0" fillId="0" borderId="0" xfId="0"/>
    <xf numFmtId="164" fontId="4" fillId="2" borderId="1" xfId="0" applyNumberFormat="1" applyFont="1" applyFill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 shrinkToFit="1" readingOrder="2"/>
    </xf>
    <xf numFmtId="4" fontId="4" fillId="2" borderId="1" xfId="1" applyNumberFormat="1" applyFont="1" applyFill="1" applyBorder="1" applyAlignment="1" applyProtection="1">
      <alignment horizontal="right" shrinkToFit="1" readingOrder="2"/>
    </xf>
    <xf numFmtId="0" fontId="4" fillId="0" borderId="0" xfId="1" applyNumberFormat="1" applyFont="1" applyAlignment="1" applyProtection="1">
      <alignment horizontal="center" vertical="top" shrinkToFit="1" readingOrder="2"/>
      <protection locked="0"/>
    </xf>
    <xf numFmtId="0" fontId="4" fillId="0" borderId="0" xfId="4" applyFont="1" applyAlignment="1">
      <alignment horizontal="center" vertical="center" shrinkToFit="1" readingOrder="2"/>
    </xf>
    <xf numFmtId="2" fontId="4" fillId="2" borderId="1" xfId="1" applyNumberFormat="1" applyFont="1" applyFill="1" applyBorder="1" applyAlignment="1" applyProtection="1">
      <alignment horizontal="right" shrinkToFit="1" readingOrder="2"/>
    </xf>
    <xf numFmtId="0" fontId="4" fillId="0" borderId="1" xfId="4" applyNumberFormat="1" applyFont="1" applyBorder="1" applyAlignment="1">
      <alignment horizontal="center" vertical="center" shrinkToFit="1" readingOrder="2"/>
    </xf>
    <xf numFmtId="0" fontId="4" fillId="0" borderId="2" xfId="4" applyFont="1" applyBorder="1" applyAlignment="1">
      <alignment horizontal="center" vertical="center" wrapText="1" readingOrder="2"/>
    </xf>
    <xf numFmtId="0" fontId="6" fillId="2" borderId="0" xfId="0" applyFont="1" applyFill="1" applyBorder="1" applyAlignment="1">
      <alignment horizontal="center" vertical="center"/>
    </xf>
    <xf numFmtId="0" fontId="4" fillId="0" borderId="1" xfId="4" applyFont="1" applyBorder="1" applyAlignment="1">
      <alignment horizontal="right" vertical="center" shrinkToFit="1" readingOrder="2"/>
    </xf>
    <xf numFmtId="0" fontId="4" fillId="0" borderId="0" xfId="4" applyFont="1" applyAlignment="1">
      <alignment horizontal="right" vertical="center" shrinkToFit="1" readingOrder="2"/>
    </xf>
    <xf numFmtId="0" fontId="4" fillId="0" borderId="0" xfId="4" applyNumberFormat="1" applyFont="1" applyAlignment="1">
      <alignment horizontal="center" vertical="center" shrinkToFit="1" readingOrder="2"/>
    </xf>
    <xf numFmtId="0" fontId="4" fillId="0" borderId="0" xfId="4" applyFont="1" applyAlignment="1">
      <alignment horizontal="center" vertical="center" wrapText="1" readingOrder="2"/>
    </xf>
    <xf numFmtId="0" fontId="6" fillId="2" borderId="0" xfId="2" applyFont="1" applyFill="1" applyBorder="1" applyAlignment="1">
      <alignment horizontal="center" vertical="center"/>
    </xf>
    <xf numFmtId="0" fontId="6" fillId="2" borderId="0" xfId="3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 readingOrder="2"/>
    </xf>
    <xf numFmtId="164" fontId="6" fillId="2" borderId="0" xfId="0" applyNumberFormat="1" applyFont="1" applyFill="1" applyBorder="1" applyAlignment="1">
      <alignment horizontal="center" vertical="center"/>
    </xf>
    <xf numFmtId="0" fontId="16" fillId="2" borderId="0" xfId="0" applyFont="1" applyFill="1" applyBorder="1"/>
    <xf numFmtId="0" fontId="4" fillId="0" borderId="0" xfId="1" applyNumberFormat="1" applyFont="1" applyAlignment="1" applyProtection="1">
      <alignment horizontal="center" vertical="top" shrinkToFit="1"/>
      <protection locked="0"/>
    </xf>
    <xf numFmtId="0" fontId="4" fillId="0" borderId="0" xfId="1" applyFont="1" applyAlignment="1">
      <alignment readingOrder="2"/>
    </xf>
    <xf numFmtId="165" fontId="4" fillId="0" borderId="1" xfId="1" applyNumberFormat="1" applyFont="1" applyBorder="1" applyAlignment="1" applyProtection="1">
      <alignment horizontal="center" shrinkToFit="1"/>
      <protection locked="0"/>
    </xf>
    <xf numFmtId="4" fontId="4" fillId="0" borderId="0" xfId="1" applyNumberFormat="1" applyFont="1" applyAlignment="1">
      <alignment horizontal="center" shrinkToFit="1" readingOrder="2"/>
    </xf>
    <xf numFmtId="3" fontId="4" fillId="0" borderId="0" xfId="1" applyNumberFormat="1" applyFont="1" applyAlignment="1">
      <alignment horizontal="center" readingOrder="2"/>
    </xf>
    <xf numFmtId="166" fontId="4" fillId="0" borderId="0" xfId="1" applyNumberFormat="1" applyFont="1" applyAlignment="1">
      <alignment readingOrder="2"/>
    </xf>
    <xf numFmtId="4" fontId="4" fillId="2" borderId="6" xfId="1" applyNumberFormat="1" applyFont="1" applyFill="1" applyBorder="1" applyAlignment="1">
      <alignment horizontal="center" shrinkToFit="1" readingOrder="2"/>
    </xf>
    <xf numFmtId="0" fontId="4" fillId="2" borderId="2" xfId="1" applyFont="1" applyFill="1" applyBorder="1" applyAlignment="1">
      <alignment readingOrder="2"/>
    </xf>
    <xf numFmtId="0" fontId="4" fillId="0" borderId="2" xfId="1" applyFont="1" applyBorder="1" applyAlignment="1">
      <alignment readingOrder="2"/>
    </xf>
    <xf numFmtId="0" fontId="3" fillId="0" borderId="0" xfId="1" applyFont="1" applyAlignment="1">
      <alignment vertical="center" wrapText="1" readingOrder="2"/>
    </xf>
    <xf numFmtId="0" fontId="4" fillId="0" borderId="0" xfId="1" applyFont="1" applyAlignment="1">
      <alignment vertical="center" readingOrder="2"/>
    </xf>
    <xf numFmtId="0" fontId="3" fillId="2" borderId="0" xfId="0" applyFont="1" applyFill="1" applyAlignment="1">
      <alignment vertical="center"/>
    </xf>
    <xf numFmtId="3" fontId="4" fillId="2" borderId="9" xfId="0" applyNumberFormat="1" applyFont="1" applyFill="1" applyBorder="1" applyAlignment="1">
      <alignment horizontal="center" readingOrder="2"/>
    </xf>
    <xf numFmtId="2" fontId="4" fillId="2" borderId="10" xfId="0" applyNumberFormat="1" applyFont="1" applyFill="1" applyBorder="1" applyAlignment="1">
      <alignment horizontal="right" readingOrder="2"/>
    </xf>
    <xf numFmtId="0" fontId="3" fillId="0" borderId="0" xfId="1" applyFont="1" applyAlignment="1">
      <alignment wrapText="1" readingOrder="2"/>
    </xf>
    <xf numFmtId="0" fontId="17" fillId="0" borderId="14" xfId="4" applyNumberFormat="1" applyFont="1" applyBorder="1" applyAlignment="1">
      <alignment horizontal="center" vertical="center" shrinkToFit="1" readingOrder="2"/>
    </xf>
    <xf numFmtId="164" fontId="17" fillId="2" borderId="14" xfId="0" applyNumberFormat="1" applyFont="1" applyFill="1" applyBorder="1" applyAlignment="1">
      <alignment horizontal="center" vertical="center"/>
    </xf>
    <xf numFmtId="49" fontId="17" fillId="0" borderId="0" xfId="4" applyNumberFormat="1" applyFont="1" applyAlignment="1">
      <alignment horizontal="center" vertical="center" shrinkToFit="1" readingOrder="2"/>
    </xf>
    <xf numFmtId="0" fontId="4" fillId="4" borderId="14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 applyProtection="1">
      <alignment horizontal="center" vertical="center"/>
    </xf>
    <xf numFmtId="3" fontId="4" fillId="4" borderId="2" xfId="0" applyNumberFormat="1" applyFont="1" applyFill="1" applyBorder="1" applyAlignment="1" applyProtection="1">
      <alignment horizontal="center" vertical="center"/>
    </xf>
    <xf numFmtId="3" fontId="4" fillId="4" borderId="1" xfId="0" applyNumberFormat="1" applyFont="1" applyFill="1" applyBorder="1" applyAlignment="1" applyProtection="1">
      <alignment horizontal="center" vertical="center" wrapText="1"/>
    </xf>
    <xf numFmtId="3" fontId="4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4" applyFont="1" applyAlignment="1">
      <alignment horizontal="right" vertical="center" shrinkToFit="1" readingOrder="2"/>
    </xf>
    <xf numFmtId="0" fontId="18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Protection="1">
      <protection locked="0"/>
    </xf>
    <xf numFmtId="0" fontId="18" fillId="4" borderId="0" xfId="0" applyFont="1" applyFill="1" applyProtection="1"/>
    <xf numFmtId="3" fontId="18" fillId="4" borderId="0" xfId="0" applyNumberFormat="1" applyFont="1" applyFill="1" applyProtection="1">
      <protection locked="0"/>
    </xf>
    <xf numFmtId="168" fontId="18" fillId="4" borderId="0" xfId="0" applyNumberFormat="1" applyFont="1" applyFill="1" applyProtection="1">
      <protection locked="0"/>
    </xf>
    <xf numFmtId="3" fontId="18" fillId="4" borderId="0" xfId="0" applyNumberFormat="1" applyFont="1" applyFill="1" applyAlignment="1" applyProtection="1">
      <alignment horizontal="center" vertical="center"/>
      <protection locked="0"/>
    </xf>
    <xf numFmtId="0" fontId="18" fillId="4" borderId="0" xfId="0" applyFont="1" applyFill="1" applyAlignment="1" applyProtection="1">
      <alignment horizontal="center" vertical="center"/>
      <protection locked="0"/>
    </xf>
    <xf numFmtId="2" fontId="18" fillId="5" borderId="5" xfId="0" applyNumberFormat="1" applyFont="1" applyFill="1" applyBorder="1" applyAlignment="1" applyProtection="1">
      <alignment horizontal="center"/>
      <protection locked="0"/>
    </xf>
    <xf numFmtId="2" fontId="18" fillId="5" borderId="2" xfId="0" applyNumberFormat="1" applyFont="1" applyFill="1" applyBorder="1" applyAlignment="1" applyProtection="1">
      <alignment horizontal="center"/>
      <protection locked="0"/>
    </xf>
    <xf numFmtId="167" fontId="18" fillId="5" borderId="2" xfId="0" applyNumberFormat="1" applyFont="1" applyFill="1" applyBorder="1" applyAlignment="1" applyProtection="1">
      <alignment horizontal="center"/>
      <protection locked="0"/>
    </xf>
    <xf numFmtId="0" fontId="18" fillId="5" borderId="16" xfId="0" applyFont="1" applyFill="1" applyBorder="1" applyAlignment="1" applyProtection="1">
      <alignment shrinkToFit="1"/>
      <protection locked="0"/>
    </xf>
    <xf numFmtId="0" fontId="18" fillId="5" borderId="7" xfId="0" applyFont="1" applyFill="1" applyBorder="1" applyAlignment="1" applyProtection="1">
      <alignment shrinkToFit="1"/>
      <protection locked="0"/>
    </xf>
    <xf numFmtId="0" fontId="18" fillId="5" borderId="15" xfId="0" applyFont="1" applyFill="1" applyBorder="1" applyAlignment="1" applyProtection="1">
      <alignment shrinkToFit="1"/>
      <protection locked="0"/>
    </xf>
    <xf numFmtId="0" fontId="18" fillId="5" borderId="3" xfId="0" applyFont="1" applyFill="1" applyBorder="1" applyAlignment="1" applyProtection="1">
      <alignment shrinkToFit="1"/>
      <protection locked="0"/>
    </xf>
    <xf numFmtId="0" fontId="10" fillId="5" borderId="0" xfId="0" applyFont="1" applyFill="1" applyBorder="1" applyAlignment="1">
      <alignment horizontal="right" vertical="center" shrinkToFit="1"/>
    </xf>
    <xf numFmtId="0" fontId="3" fillId="5" borderId="0" xfId="4" applyFont="1" applyFill="1" applyAlignment="1">
      <alignment horizontal="right" vertical="center" shrinkToFit="1" readingOrder="2"/>
    </xf>
    <xf numFmtId="0" fontId="10" fillId="6" borderId="0" xfId="0" applyFont="1" applyFill="1" applyBorder="1" applyAlignment="1">
      <alignment horizontal="right" vertical="center" shrinkToFit="1"/>
    </xf>
    <xf numFmtId="0" fontId="3" fillId="6" borderId="0" xfId="4" applyFont="1" applyFill="1" applyAlignment="1">
      <alignment horizontal="right" vertical="center" shrinkToFit="1" readingOrder="2"/>
    </xf>
    <xf numFmtId="0" fontId="10" fillId="7" borderId="0" xfId="0" applyFont="1" applyFill="1" applyBorder="1" applyAlignment="1">
      <alignment horizontal="right" vertical="center" shrinkToFit="1"/>
    </xf>
    <xf numFmtId="0" fontId="3" fillId="7" borderId="0" xfId="4" applyFont="1" applyFill="1" applyAlignment="1">
      <alignment horizontal="right" vertical="center" shrinkToFit="1" readingOrder="2"/>
    </xf>
    <xf numFmtId="0" fontId="10" fillId="8" borderId="0" xfId="0" applyFont="1" applyFill="1" applyBorder="1" applyAlignment="1">
      <alignment horizontal="right" vertical="center" shrinkToFit="1"/>
    </xf>
    <xf numFmtId="0" fontId="3" fillId="8" borderId="0" xfId="4" applyFont="1" applyFill="1" applyAlignment="1">
      <alignment horizontal="right" vertical="center" shrinkToFit="1" readingOrder="2"/>
    </xf>
    <xf numFmtId="0" fontId="10" fillId="9" borderId="0" xfId="0" applyFont="1" applyFill="1" applyBorder="1" applyAlignment="1">
      <alignment horizontal="right" vertical="center" shrinkToFit="1"/>
    </xf>
    <xf numFmtId="0" fontId="3" fillId="9" borderId="0" xfId="4" applyFont="1" applyFill="1" applyAlignment="1">
      <alignment horizontal="right" vertical="center" shrinkToFit="1" readingOrder="2"/>
    </xf>
    <xf numFmtId="0" fontId="10" fillId="10" borderId="0" xfId="0" applyFont="1" applyFill="1" applyBorder="1" applyAlignment="1">
      <alignment horizontal="right" vertical="center" shrinkToFit="1"/>
    </xf>
    <xf numFmtId="0" fontId="3" fillId="10" borderId="0" xfId="4" applyFont="1" applyFill="1" applyAlignment="1">
      <alignment horizontal="right" vertical="center" shrinkToFit="1" readingOrder="2"/>
    </xf>
    <xf numFmtId="0" fontId="10" fillId="11" borderId="0" xfId="0" applyFont="1" applyFill="1" applyBorder="1" applyAlignment="1">
      <alignment horizontal="right" vertical="center" shrinkToFit="1"/>
    </xf>
    <xf numFmtId="0" fontId="3" fillId="11" borderId="0" xfId="4" applyFont="1" applyFill="1" applyAlignment="1">
      <alignment horizontal="right" vertical="center" shrinkToFit="1" readingOrder="2"/>
    </xf>
    <xf numFmtId="49" fontId="4" fillId="8" borderId="11" xfId="4" applyNumberFormat="1" applyFont="1" applyFill="1" applyBorder="1" applyAlignment="1">
      <alignment horizontal="center" vertical="center" readingOrder="2"/>
    </xf>
    <xf numFmtId="0" fontId="4" fillId="8" borderId="9" xfId="4" applyFont="1" applyFill="1" applyBorder="1" applyAlignment="1">
      <alignment horizontal="center" vertical="center" shrinkToFit="1" readingOrder="2"/>
    </xf>
    <xf numFmtId="0" fontId="3" fillId="8" borderId="9" xfId="4" applyFont="1" applyFill="1" applyBorder="1" applyAlignment="1">
      <alignment horizontal="center" vertical="center" wrapText="1" readingOrder="2"/>
    </xf>
    <xf numFmtId="0" fontId="4" fillId="8" borderId="9" xfId="4" applyNumberFormat="1" applyFont="1" applyFill="1" applyBorder="1" applyAlignment="1">
      <alignment horizontal="center" vertical="center" shrinkToFit="1" readingOrder="2"/>
    </xf>
    <xf numFmtId="0" fontId="4" fillId="8" borderId="10" xfId="4" applyFont="1" applyFill="1" applyBorder="1" applyAlignment="1">
      <alignment horizontal="center" vertical="center" wrapText="1" readingOrder="2"/>
    </xf>
    <xf numFmtId="49" fontId="4" fillId="8" borderId="17" xfId="1" applyNumberFormat="1" applyFont="1" applyFill="1" applyBorder="1" applyAlignment="1" applyProtection="1">
      <alignment horizontal="left" vertical="center" shrinkToFit="1" readingOrder="2"/>
      <protection locked="0"/>
    </xf>
    <xf numFmtId="0" fontId="4" fillId="8" borderId="18" xfId="1" applyNumberFormat="1" applyFont="1" applyFill="1" applyBorder="1" applyAlignment="1" applyProtection="1">
      <alignment vertical="center" shrinkToFit="1" readingOrder="2"/>
      <protection locked="0"/>
    </xf>
    <xf numFmtId="0" fontId="4" fillId="8" borderId="18" xfId="1" applyNumberFormat="1" applyFont="1" applyFill="1" applyBorder="1" applyAlignment="1" applyProtection="1">
      <alignment horizontal="center" vertical="top" shrinkToFit="1" readingOrder="2"/>
      <protection locked="0"/>
    </xf>
    <xf numFmtId="0" fontId="4" fillId="8" borderId="19" xfId="1" applyNumberFormat="1" applyFont="1" applyFill="1" applyBorder="1" applyAlignment="1" applyProtection="1">
      <alignment horizontal="center" vertical="top" wrapText="1" readingOrder="2"/>
      <protection locked="0"/>
    </xf>
    <xf numFmtId="0" fontId="4" fillId="8" borderId="17" xfId="1" applyNumberFormat="1" applyFont="1" applyFill="1" applyBorder="1" applyAlignment="1" applyProtection="1">
      <alignment horizontal="left" vertical="center" shrinkToFit="1"/>
      <protection locked="0"/>
    </xf>
    <xf numFmtId="0" fontId="4" fillId="8" borderId="18" xfId="1" applyNumberFormat="1" applyFont="1" applyFill="1" applyBorder="1" applyAlignment="1" applyProtection="1">
      <alignment horizontal="center" shrinkToFit="1"/>
      <protection locked="0"/>
    </xf>
    <xf numFmtId="165" fontId="4" fillId="8" borderId="19" xfId="1" applyNumberFormat="1" applyFont="1" applyFill="1" applyBorder="1" applyAlignment="1" applyProtection="1">
      <alignment shrinkToFit="1"/>
      <protection locked="0"/>
    </xf>
    <xf numFmtId="49" fontId="8" fillId="12" borderId="20" xfId="5" applyNumberFormat="1" applyFont="1" applyFill="1" applyBorder="1" applyAlignment="1">
      <alignment horizontal="center" vertical="center" readingOrder="2"/>
    </xf>
    <xf numFmtId="0" fontId="8" fillId="12" borderId="21" xfId="5" applyFont="1" applyFill="1" applyBorder="1" applyAlignment="1">
      <alignment horizontal="center" vertical="center" wrapText="1" readingOrder="2"/>
    </xf>
    <xf numFmtId="166" fontId="8" fillId="12" borderId="21" xfId="5" applyNumberFormat="1" applyFont="1" applyFill="1" applyBorder="1" applyAlignment="1">
      <alignment horizontal="center" vertical="center" readingOrder="2"/>
    </xf>
    <xf numFmtId="4" fontId="8" fillId="12" borderId="21" xfId="5" applyNumberFormat="1" applyFont="1" applyFill="1" applyBorder="1" applyAlignment="1">
      <alignment horizontal="center" vertical="center" shrinkToFit="1" readingOrder="2"/>
    </xf>
    <xf numFmtId="3" fontId="8" fillId="12" borderId="21" xfId="5" applyNumberFormat="1" applyFont="1" applyFill="1" applyBorder="1" applyAlignment="1">
      <alignment horizontal="center" vertical="center" readingOrder="2"/>
    </xf>
    <xf numFmtId="3" fontId="8" fillId="12" borderId="22" xfId="5" applyNumberFormat="1" applyFont="1" applyFill="1" applyBorder="1" applyAlignment="1">
      <alignment horizontal="center" vertical="center" readingOrder="2"/>
    </xf>
    <xf numFmtId="0" fontId="4" fillId="8" borderId="15" xfId="0" applyFont="1" applyFill="1" applyBorder="1" applyAlignment="1">
      <alignment horizontal="center" vertical="center"/>
    </xf>
    <xf numFmtId="3" fontId="4" fillId="8" borderId="12" xfId="0" applyNumberFormat="1" applyFont="1" applyFill="1" applyBorder="1" applyAlignment="1" applyProtection="1">
      <alignment horizontal="center" vertical="center"/>
    </xf>
    <xf numFmtId="3" fontId="4" fillId="8" borderId="3" xfId="0" applyNumberFormat="1" applyFont="1" applyFill="1" applyBorder="1" applyAlignment="1" applyProtection="1">
      <alignment horizontal="center" vertical="center"/>
    </xf>
    <xf numFmtId="0" fontId="9" fillId="8" borderId="14" xfId="0" applyFont="1" applyFill="1" applyBorder="1" applyAlignment="1" applyProtection="1">
      <alignment horizontal="left" vertical="center"/>
      <protection locked="0"/>
    </xf>
    <xf numFmtId="3" fontId="19" fillId="8" borderId="1" xfId="0" applyNumberFormat="1" applyFont="1" applyFill="1" applyBorder="1" applyAlignment="1" applyProtection="1">
      <alignment horizontal="center" wrapText="1"/>
    </xf>
    <xf numFmtId="3" fontId="4" fillId="8" borderId="1" xfId="0" applyNumberFormat="1" applyFont="1" applyFill="1" applyBorder="1" applyAlignment="1" applyProtection="1">
      <alignment horizontal="center" vertical="center"/>
      <protection locked="0"/>
    </xf>
    <xf numFmtId="3" fontId="4" fillId="8" borderId="2" xfId="0" applyNumberFormat="1" applyFont="1" applyFill="1" applyBorder="1" applyAlignment="1" applyProtection="1">
      <alignment horizontal="center" vertical="center"/>
      <protection locked="0"/>
    </xf>
    <xf numFmtId="0" fontId="9" fillId="8" borderId="15" xfId="0" applyFont="1" applyFill="1" applyBorder="1" applyAlignment="1" applyProtection="1">
      <alignment horizontal="left" vertical="center"/>
      <protection locked="0"/>
    </xf>
    <xf numFmtId="3" fontId="4" fillId="8" borderId="12" xfId="0" applyNumberFormat="1" applyFont="1" applyFill="1" applyBorder="1" applyAlignment="1" applyProtection="1">
      <alignment horizontal="center" vertical="center"/>
      <protection locked="0"/>
    </xf>
    <xf numFmtId="3" fontId="4" fillId="8" borderId="3" xfId="0" applyNumberFormat="1" applyFont="1" applyFill="1" applyBorder="1" applyAlignment="1" applyProtection="1">
      <alignment horizontal="center" vertical="center"/>
      <protection locked="0"/>
    </xf>
    <xf numFmtId="3" fontId="19" fillId="8" borderId="2" xfId="0" applyNumberFormat="1" applyFont="1" applyFill="1" applyBorder="1" applyAlignment="1" applyProtection="1">
      <alignment horizontal="center" wrapText="1" readingOrder="1"/>
    </xf>
    <xf numFmtId="0" fontId="4" fillId="8" borderId="24" xfId="0" applyFont="1" applyFill="1" applyBorder="1" applyAlignment="1" applyProtection="1">
      <alignment vertical="center" shrinkToFit="1"/>
      <protection locked="0"/>
    </xf>
    <xf numFmtId="0" fontId="4" fillId="8" borderId="17" xfId="0" applyFont="1" applyFill="1" applyBorder="1" applyAlignment="1" applyProtection="1">
      <alignment vertical="center" shrinkToFit="1"/>
      <protection locked="0"/>
    </xf>
    <xf numFmtId="0" fontId="18" fillId="5" borderId="14" xfId="0" applyFont="1" applyFill="1" applyBorder="1" applyAlignment="1" applyProtection="1">
      <alignment shrinkToFit="1"/>
      <protection locked="0"/>
    </xf>
    <xf numFmtId="0" fontId="18" fillId="5" borderId="2" xfId="0" applyFont="1" applyFill="1" applyBorder="1" applyAlignment="1" applyProtection="1">
      <alignment shrinkToFit="1"/>
      <protection locked="0"/>
    </xf>
    <xf numFmtId="0" fontId="4" fillId="8" borderId="23" xfId="0" applyFont="1" applyFill="1" applyBorder="1" applyAlignment="1" applyProtection="1">
      <alignment horizontal="center" vertical="center" shrinkToFit="1"/>
      <protection locked="0"/>
    </xf>
    <xf numFmtId="0" fontId="4" fillId="8" borderId="18" xfId="0" applyFont="1" applyFill="1" applyBorder="1" applyAlignment="1" applyProtection="1">
      <alignment horizontal="center" vertical="center" shrinkToFit="1"/>
      <protection locked="0"/>
    </xf>
    <xf numFmtId="0" fontId="18" fillId="13" borderId="13" xfId="0" applyFont="1" applyFill="1" applyBorder="1" applyAlignment="1" applyProtection="1">
      <alignment horizontal="center"/>
    </xf>
    <xf numFmtId="0" fontId="18" fillId="13" borderId="14" xfId="0" applyFont="1" applyFill="1" applyBorder="1" applyAlignment="1" applyProtection="1">
      <alignment horizontal="center"/>
    </xf>
    <xf numFmtId="0" fontId="18" fillId="13" borderId="26" xfId="0" applyFont="1" applyFill="1" applyBorder="1" applyAlignment="1" applyProtection="1">
      <alignment horizontal="center"/>
    </xf>
    <xf numFmtId="0" fontId="9" fillId="8" borderId="26" xfId="0" applyFont="1" applyFill="1" applyBorder="1" applyAlignment="1" applyProtection="1">
      <alignment horizontal="left" vertical="center"/>
      <protection locked="0"/>
    </xf>
    <xf numFmtId="3" fontId="4" fillId="8" borderId="27" xfId="0" applyNumberFormat="1" applyFont="1" applyFill="1" applyBorder="1" applyAlignment="1" applyProtection="1">
      <alignment horizontal="center" vertical="center"/>
      <protection locked="0"/>
    </xf>
    <xf numFmtId="3" fontId="4" fillId="8" borderId="28" xfId="0" applyNumberFormat="1" applyFont="1" applyFill="1" applyBorder="1" applyAlignment="1" applyProtection="1">
      <alignment horizontal="center" vertical="center"/>
      <protection locked="0"/>
    </xf>
    <xf numFmtId="2" fontId="18" fillId="5" borderId="28" xfId="0" applyNumberFormat="1" applyFont="1" applyFill="1" applyBorder="1" applyAlignment="1" applyProtection="1">
      <alignment horizontal="center"/>
      <protection locked="0"/>
    </xf>
    <xf numFmtId="0" fontId="4" fillId="8" borderId="25" xfId="0" applyFont="1" applyFill="1" applyBorder="1" applyAlignment="1" applyProtection="1">
      <alignment horizontal="center" vertical="center" shrinkToFit="1"/>
      <protection locked="0"/>
    </xf>
    <xf numFmtId="0" fontId="4" fillId="8" borderId="19" xfId="0" applyFont="1" applyFill="1" applyBorder="1" applyAlignment="1" applyProtection="1">
      <alignment horizontal="center" vertical="center" shrinkToFit="1"/>
      <protection locked="0"/>
    </xf>
    <xf numFmtId="49" fontId="11" fillId="0" borderId="1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 readingOrder="2"/>
    </xf>
    <xf numFmtId="0" fontId="0" fillId="0" borderId="0" xfId="0" applyAlignment="1">
      <alignment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0" fillId="0" borderId="29" xfId="0" applyBorder="1" applyAlignment="1">
      <alignment vertical="center" wrapText="1"/>
    </xf>
    <xf numFmtId="0" fontId="11" fillId="2" borderId="1" xfId="0" applyFont="1" applyFill="1" applyBorder="1" applyAlignment="1">
      <alignment horizontal="right" vertical="center" wrapText="1" readingOrder="2"/>
    </xf>
    <xf numFmtId="0" fontId="0" fillId="2" borderId="0" xfId="0" applyFill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4" fontId="4" fillId="2" borderId="21" xfId="1" applyNumberFormat="1" applyFont="1" applyFill="1" applyBorder="1" applyAlignment="1">
      <alignment horizontal="center" shrinkToFit="1" readingOrder="2"/>
    </xf>
    <xf numFmtId="3" fontId="4" fillId="2" borderId="27" xfId="0" applyNumberFormat="1" applyFont="1" applyFill="1" applyBorder="1" applyAlignment="1">
      <alignment horizontal="center" readingOrder="2"/>
    </xf>
    <xf numFmtId="2" fontId="4" fillId="2" borderId="28" xfId="0" applyNumberFormat="1" applyFont="1" applyFill="1" applyBorder="1" applyAlignment="1">
      <alignment horizontal="right" readingOrder="2"/>
    </xf>
    <xf numFmtId="3" fontId="4" fillId="8" borderId="23" xfId="1" applyNumberFormat="1" applyFont="1" applyFill="1" applyBorder="1" applyAlignment="1" applyProtection="1">
      <alignment vertical="center" shrinkToFit="1" readingOrder="2"/>
      <protection locked="0"/>
    </xf>
    <xf numFmtId="3" fontId="4" fillId="8" borderId="0" xfId="1" applyNumberFormat="1" applyFont="1" applyFill="1" applyBorder="1" applyAlignment="1" applyProtection="1">
      <alignment vertical="center" shrinkToFit="1" readingOrder="2"/>
      <protection locked="0"/>
    </xf>
    <xf numFmtId="3" fontId="4" fillId="8" borderId="18" xfId="1" applyNumberFormat="1" applyFont="1" applyFill="1" applyBorder="1" applyAlignment="1" applyProtection="1">
      <alignment vertical="center" shrinkToFit="1" readingOrder="2"/>
      <protection locked="0"/>
    </xf>
    <xf numFmtId="3" fontId="4" fillId="8" borderId="9" xfId="4" applyNumberFormat="1" applyFont="1" applyFill="1" applyBorder="1" applyAlignment="1">
      <alignment horizontal="center" vertical="center" shrinkToFit="1" readingOrder="2"/>
    </xf>
    <xf numFmtId="3" fontId="4" fillId="0" borderId="1" xfId="4" applyNumberFormat="1" applyFont="1" applyBorder="1" applyAlignment="1">
      <alignment horizontal="center" vertical="center" shrinkToFit="1" readingOrder="2"/>
    </xf>
    <xf numFmtId="3" fontId="4" fillId="0" borderId="0" xfId="4" applyNumberFormat="1" applyFont="1" applyAlignment="1">
      <alignment horizontal="center" vertical="center" shrinkToFit="1" readingOrder="2"/>
    </xf>
    <xf numFmtId="3" fontId="14" fillId="4" borderId="1" xfId="0" applyNumberFormat="1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shrinkToFit="1" readingOrder="2"/>
    </xf>
    <xf numFmtId="0" fontId="4" fillId="15" borderId="0" xfId="4" applyFont="1" applyFill="1" applyAlignment="1">
      <alignment horizontal="center" vertical="center" shrinkToFit="1" readingOrder="2"/>
    </xf>
    <xf numFmtId="3" fontId="4" fillId="2" borderId="1" xfId="0" applyNumberFormat="1" applyFont="1" applyFill="1" applyBorder="1" applyAlignment="1">
      <alignment horizontal="center" readingOrder="2"/>
    </xf>
    <xf numFmtId="2" fontId="4" fillId="2" borderId="1" xfId="0" applyNumberFormat="1" applyFont="1" applyFill="1" applyBorder="1" applyAlignment="1">
      <alignment horizontal="right" readingOrder="2"/>
    </xf>
    <xf numFmtId="0" fontId="9" fillId="8" borderId="13" xfId="0" applyFont="1" applyFill="1" applyBorder="1" applyAlignment="1" applyProtection="1">
      <alignment horizontal="left" vertical="center"/>
      <protection locked="0"/>
    </xf>
    <xf numFmtId="3" fontId="4" fillId="8" borderId="4" xfId="0" applyNumberFormat="1" applyFont="1" applyFill="1" applyBorder="1" applyAlignment="1" applyProtection="1">
      <alignment horizontal="center" vertical="center"/>
      <protection locked="0"/>
    </xf>
    <xf numFmtId="3" fontId="4" fillId="8" borderId="5" xfId="0" applyNumberFormat="1" applyFont="1" applyFill="1" applyBorder="1" applyAlignment="1" applyProtection="1">
      <alignment horizontal="center" vertical="center"/>
      <protection locked="0"/>
    </xf>
    <xf numFmtId="0" fontId="15" fillId="0" borderId="0" xfId="4" applyFont="1" applyAlignment="1">
      <alignment horizontal="center" vertical="center" shrinkToFit="1" readingOrder="2"/>
    </xf>
    <xf numFmtId="0" fontId="6" fillId="4" borderId="0" xfId="0" applyFont="1" applyFill="1" applyBorder="1" applyAlignment="1">
      <alignment horizontal="center" vertical="center"/>
    </xf>
    <xf numFmtId="3" fontId="14" fillId="13" borderId="1" xfId="0" applyNumberFormat="1" applyFont="1" applyFill="1" applyBorder="1" applyAlignment="1">
      <alignment horizontal="center" vertical="center" wrapText="1"/>
    </xf>
    <xf numFmtId="0" fontId="4" fillId="4" borderId="0" xfId="4" applyFont="1" applyFill="1" applyAlignment="1">
      <alignment horizontal="center" vertical="center" shrinkToFit="1" readingOrder="2"/>
    </xf>
    <xf numFmtId="49" fontId="11" fillId="0" borderId="8" xfId="0" applyNumberFormat="1" applyFont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169" fontId="14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readingOrder="2"/>
    </xf>
    <xf numFmtId="0" fontId="11" fillId="2" borderId="0" xfId="0" applyFont="1" applyFill="1" applyBorder="1" applyAlignment="1">
      <alignment horizontal="right" vertical="center" wrapText="1" readingOrder="2"/>
    </xf>
    <xf numFmtId="3" fontId="4" fillId="0" borderId="1" xfId="4" applyNumberFormat="1" applyFont="1" applyFill="1" applyBorder="1" applyAlignment="1">
      <alignment horizontal="center" vertical="center" shrinkToFit="1" readingOrder="2"/>
    </xf>
    <xf numFmtId="3" fontId="4" fillId="13" borderId="1" xfId="4" applyNumberFormat="1" applyFont="1" applyFill="1" applyBorder="1" applyAlignment="1">
      <alignment horizontal="center" vertical="center" shrinkToFit="1" readingOrder="2"/>
    </xf>
    <xf numFmtId="49" fontId="11" fillId="14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readingOrder="2"/>
    </xf>
    <xf numFmtId="0" fontId="20" fillId="0" borderId="2" xfId="4" applyFont="1" applyBorder="1" applyAlignment="1">
      <alignment horizontal="center" vertical="center" wrapText="1" readingOrder="2"/>
    </xf>
    <xf numFmtId="0" fontId="18" fillId="13" borderId="26" xfId="0" applyFont="1" applyFill="1" applyBorder="1" applyAlignment="1" applyProtection="1">
      <alignment horizontal="center"/>
    </xf>
    <xf numFmtId="0" fontId="18" fillId="13" borderId="28" xfId="0" applyFont="1" applyFill="1" applyBorder="1" applyAlignment="1" applyProtection="1">
      <alignment horizontal="center"/>
    </xf>
    <xf numFmtId="0" fontId="9" fillId="8" borderId="31" xfId="0" applyFont="1" applyFill="1" applyBorder="1" applyAlignment="1" applyProtection="1">
      <alignment horizontal="center" vertical="center" wrapText="1"/>
    </xf>
    <xf numFmtId="0" fontId="9" fillId="8" borderId="32" xfId="0" applyFont="1" applyFill="1" applyBorder="1" applyAlignment="1" applyProtection="1">
      <alignment horizontal="center" vertical="center" wrapText="1"/>
    </xf>
    <xf numFmtId="0" fontId="9" fillId="8" borderId="33" xfId="0" applyFont="1" applyFill="1" applyBorder="1" applyAlignment="1" applyProtection="1">
      <alignment horizontal="center" vertical="center" wrapText="1"/>
    </xf>
    <xf numFmtId="0" fontId="18" fillId="13" borderId="24" xfId="0" applyFont="1" applyFill="1" applyBorder="1" applyAlignment="1" applyProtection="1">
      <alignment horizontal="center" vertical="center"/>
      <protection locked="0"/>
    </xf>
    <xf numFmtId="0" fontId="18" fillId="13" borderId="25" xfId="0" applyFont="1" applyFill="1" applyBorder="1" applyAlignment="1" applyProtection="1">
      <alignment horizontal="center" vertical="center"/>
      <protection locked="0"/>
    </xf>
    <xf numFmtId="0" fontId="18" fillId="13" borderId="34" xfId="0" applyFont="1" applyFill="1" applyBorder="1" applyAlignment="1" applyProtection="1">
      <alignment horizontal="center" vertical="center"/>
      <protection locked="0"/>
    </xf>
    <xf numFmtId="0" fontId="18" fillId="13" borderId="35" xfId="0" applyFont="1" applyFill="1" applyBorder="1" applyAlignment="1" applyProtection="1">
      <alignment horizontal="center" vertical="center"/>
      <protection locked="0"/>
    </xf>
    <xf numFmtId="0" fontId="18" fillId="13" borderId="36" xfId="0" applyFont="1" applyFill="1" applyBorder="1" applyAlignment="1" applyProtection="1">
      <alignment horizontal="center" vertical="center"/>
      <protection locked="0"/>
    </xf>
    <xf numFmtId="0" fontId="18" fillId="13" borderId="37" xfId="0" applyFont="1" applyFill="1" applyBorder="1" applyAlignment="1" applyProtection="1">
      <alignment horizontal="center" vertical="center"/>
      <protection locked="0"/>
    </xf>
    <xf numFmtId="2" fontId="18" fillId="5" borderId="36" xfId="0" applyNumberFormat="1" applyFont="1" applyFill="1" applyBorder="1" applyAlignment="1" applyProtection="1">
      <alignment horizontal="center" vertical="center" wrapText="1" readingOrder="2"/>
      <protection locked="0"/>
    </xf>
    <xf numFmtId="2" fontId="18" fillId="5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18" fillId="5" borderId="37" xfId="0" applyNumberFormat="1" applyFont="1" applyFill="1" applyBorder="1" applyAlignment="1" applyProtection="1">
      <alignment horizontal="center" vertical="center" wrapText="1" readingOrder="2"/>
      <protection locked="0"/>
    </xf>
    <xf numFmtId="166" fontId="4" fillId="8" borderId="23" xfId="1" applyNumberFormat="1" applyFont="1" applyFill="1" applyBorder="1" applyAlignment="1" applyProtection="1">
      <alignment horizontal="left"/>
      <protection locked="0"/>
    </xf>
    <xf numFmtId="166" fontId="4" fillId="8" borderId="25" xfId="1" applyNumberFormat="1" applyFont="1" applyFill="1" applyBorder="1" applyAlignment="1" applyProtection="1">
      <alignment horizontal="left"/>
      <protection locked="0"/>
    </xf>
    <xf numFmtId="1" fontId="4" fillId="8" borderId="0" xfId="1" applyNumberFormat="1" applyFont="1" applyFill="1" applyBorder="1" applyAlignment="1" applyProtection="1">
      <alignment horizontal="left"/>
      <protection locked="0"/>
    </xf>
    <xf numFmtId="1" fontId="4" fillId="8" borderId="35" xfId="1" applyNumberFormat="1" applyFont="1" applyFill="1" applyBorder="1" applyAlignment="1" applyProtection="1">
      <alignment horizontal="left"/>
      <protection locked="0"/>
    </xf>
    <xf numFmtId="2" fontId="19" fillId="13" borderId="36" xfId="0" applyNumberFormat="1" applyFont="1" applyFill="1" applyBorder="1" applyAlignment="1" applyProtection="1">
      <alignment horizontal="center" vertical="center" wrapText="1" readingOrder="2"/>
      <protection locked="0"/>
    </xf>
    <xf numFmtId="2" fontId="19" fillId="13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19" fillId="13" borderId="37" xfId="0" applyNumberFormat="1" applyFont="1" applyFill="1" applyBorder="1" applyAlignment="1" applyProtection="1">
      <alignment horizontal="center" vertical="center" wrapText="1" readingOrder="2"/>
      <protection locked="0"/>
    </xf>
    <xf numFmtId="0" fontId="6" fillId="2" borderId="39" xfId="0" applyFont="1" applyFill="1" applyBorder="1" applyAlignment="1">
      <alignment horizontal="right" vertical="center"/>
    </xf>
    <xf numFmtId="0" fontId="6" fillId="2" borderId="40" xfId="0" applyFont="1" applyFill="1" applyBorder="1" applyAlignment="1">
      <alignment horizontal="right" vertical="center"/>
    </xf>
    <xf numFmtId="0" fontId="6" fillId="2" borderId="41" xfId="0" applyFont="1" applyFill="1" applyBorder="1" applyAlignment="1">
      <alignment horizontal="right" vertical="center"/>
    </xf>
    <xf numFmtId="0" fontId="4" fillId="8" borderId="24" xfId="1" applyNumberFormat="1" applyFont="1" applyFill="1" applyBorder="1" applyAlignment="1" applyProtection="1">
      <alignment horizontal="right" vertical="center"/>
      <protection locked="0"/>
    </xf>
    <xf numFmtId="0" fontId="4" fillId="8" borderId="23" xfId="1" applyNumberFormat="1" applyFont="1" applyFill="1" applyBorder="1" applyAlignment="1" applyProtection="1">
      <alignment horizontal="right" vertical="center"/>
      <protection locked="0"/>
    </xf>
    <xf numFmtId="0" fontId="4" fillId="8" borderId="34" xfId="1" applyNumberFormat="1" applyFont="1" applyFill="1" applyBorder="1" applyAlignment="1" applyProtection="1">
      <alignment horizontal="right" vertical="center"/>
      <protection locked="0"/>
    </xf>
    <xf numFmtId="0" fontId="4" fillId="8" borderId="0" xfId="1" applyNumberFormat="1" applyFont="1" applyFill="1" applyBorder="1" applyAlignment="1" applyProtection="1">
      <alignment horizontal="right" vertical="center"/>
      <protection locked="0"/>
    </xf>
    <xf numFmtId="0" fontId="4" fillId="8" borderId="18" xfId="1" applyNumberFormat="1" applyFont="1" applyFill="1" applyBorder="1" applyAlignment="1" applyProtection="1">
      <alignment horizontal="center" vertical="center" shrinkToFit="1" readingOrder="2"/>
      <protection locked="0"/>
    </xf>
    <xf numFmtId="166" fontId="4" fillId="8" borderId="23" xfId="1" applyNumberFormat="1" applyFont="1" applyFill="1" applyBorder="1" applyAlignment="1" applyProtection="1">
      <alignment horizontal="center" shrinkToFit="1"/>
      <protection locked="0"/>
    </xf>
    <xf numFmtId="166" fontId="4" fillId="8" borderId="0" xfId="1" applyNumberFormat="1" applyFont="1" applyFill="1" applyBorder="1" applyAlignment="1" applyProtection="1">
      <alignment horizontal="center" shrinkToFit="1"/>
      <protection locked="0"/>
    </xf>
    <xf numFmtId="49" fontId="5" fillId="2" borderId="39" xfId="0" applyNumberFormat="1" applyFont="1" applyFill="1" applyBorder="1" applyAlignment="1">
      <alignment horizontal="left" vertical="center" readingOrder="2"/>
    </xf>
    <xf numFmtId="49" fontId="5" fillId="2" borderId="40" xfId="0" applyNumberFormat="1" applyFont="1" applyFill="1" applyBorder="1" applyAlignment="1">
      <alignment horizontal="left" vertical="center" readingOrder="2"/>
    </xf>
    <xf numFmtId="49" fontId="5" fillId="2" borderId="42" xfId="0" applyNumberFormat="1" applyFont="1" applyFill="1" applyBorder="1" applyAlignment="1">
      <alignment horizontal="left" vertical="center" readingOrder="2"/>
    </xf>
    <xf numFmtId="49" fontId="5" fillId="2" borderId="18" xfId="0" applyNumberFormat="1" applyFont="1" applyFill="1" applyBorder="1" applyAlignment="1">
      <alignment horizontal="left" vertical="center" readingOrder="2"/>
    </xf>
    <xf numFmtId="49" fontId="5" fillId="2" borderId="43" xfId="0" applyNumberFormat="1" applyFont="1" applyFill="1" applyBorder="1" applyAlignment="1">
      <alignment horizontal="left" vertical="center" readingOrder="2"/>
    </xf>
    <xf numFmtId="0" fontId="6" fillId="2" borderId="18" xfId="0" applyFont="1" applyFill="1" applyBorder="1" applyAlignment="1">
      <alignment horizontal="right" vertical="center"/>
    </xf>
    <xf numFmtId="0" fontId="6" fillId="2" borderId="19" xfId="0" applyFont="1" applyFill="1" applyBorder="1" applyAlignment="1">
      <alignment horizontal="right" vertical="center"/>
    </xf>
    <xf numFmtId="49" fontId="5" fillId="2" borderId="17" xfId="0" applyNumberFormat="1" applyFont="1" applyFill="1" applyBorder="1" applyAlignment="1">
      <alignment horizontal="left" vertical="center" readingOrder="2"/>
    </xf>
    <xf numFmtId="49" fontId="6" fillId="0" borderId="1" xfId="4" applyNumberFormat="1" applyFont="1" applyBorder="1" applyAlignment="1">
      <alignment horizontal="right" vertical="center" wrapText="1" shrinkToFit="1" readingOrder="2"/>
    </xf>
    <xf numFmtId="49" fontId="6" fillId="0" borderId="1" xfId="1" applyNumberFormat="1" applyFont="1" applyBorder="1" applyAlignment="1">
      <alignment vertical="center" wrapText="1" shrinkToFit="1" readingOrder="2"/>
    </xf>
    <xf numFmtId="0" fontId="4" fillId="0" borderId="1" xfId="4" applyFont="1" applyBorder="1" applyAlignment="1">
      <alignment horizontal="left" vertical="center" wrapText="1" shrinkToFit="1" readingOrder="2"/>
    </xf>
    <xf numFmtId="0" fontId="6" fillId="0" borderId="1" xfId="1" applyFont="1" applyBorder="1" applyAlignment="1">
      <alignment horizontal="left" vertical="center" wrapText="1" shrinkToFit="1" readingOrder="2"/>
    </xf>
    <xf numFmtId="0" fontId="4" fillId="8" borderId="23" xfId="1" applyNumberFormat="1" applyFont="1" applyFill="1" applyBorder="1" applyAlignment="1" applyProtection="1">
      <alignment horizontal="left" vertical="center" shrinkToFit="1" readingOrder="2"/>
      <protection locked="0"/>
    </xf>
    <xf numFmtId="0" fontId="4" fillId="8" borderId="25" xfId="1" applyNumberFormat="1" applyFont="1" applyFill="1" applyBorder="1" applyAlignment="1" applyProtection="1">
      <alignment horizontal="left" vertical="center" shrinkToFit="1" readingOrder="2"/>
      <protection locked="0"/>
    </xf>
    <xf numFmtId="0" fontId="4" fillId="8" borderId="0" xfId="1" applyNumberFormat="1" applyFont="1" applyFill="1" applyBorder="1" applyAlignment="1" applyProtection="1">
      <alignment horizontal="left" vertical="center" shrinkToFit="1" readingOrder="2"/>
      <protection locked="0"/>
    </xf>
    <xf numFmtId="0" fontId="4" fillId="8" borderId="35" xfId="1" applyNumberFormat="1" applyFont="1" applyFill="1" applyBorder="1" applyAlignment="1" applyProtection="1">
      <alignment horizontal="left" vertical="center" shrinkToFit="1" readingOrder="2"/>
      <protection locked="0"/>
    </xf>
    <xf numFmtId="2" fontId="3" fillId="13" borderId="24" xfId="0" applyNumberFormat="1" applyFont="1" applyFill="1" applyBorder="1" applyAlignment="1" applyProtection="1">
      <alignment horizontal="center" vertical="center" wrapText="1" readingOrder="2"/>
      <protection locked="0"/>
    </xf>
    <xf numFmtId="2" fontId="3" fillId="13" borderId="25" xfId="0" applyNumberFormat="1" applyFont="1" applyFill="1" applyBorder="1" applyAlignment="1" applyProtection="1">
      <alignment horizontal="center" vertical="center" wrapText="1" readingOrder="2"/>
      <protection locked="0"/>
    </xf>
    <xf numFmtId="2" fontId="3" fillId="13" borderId="34" xfId="0" applyNumberFormat="1" applyFont="1" applyFill="1" applyBorder="1" applyAlignment="1" applyProtection="1">
      <alignment horizontal="center" vertical="center" wrapText="1" readingOrder="2"/>
      <protection locked="0"/>
    </xf>
    <xf numFmtId="2" fontId="3" fillId="13" borderId="35" xfId="0" applyNumberFormat="1" applyFont="1" applyFill="1" applyBorder="1" applyAlignment="1" applyProtection="1">
      <alignment horizontal="center" vertical="center" wrapText="1" readingOrder="2"/>
      <protection locked="0"/>
    </xf>
    <xf numFmtId="2" fontId="3" fillId="13" borderId="17" xfId="0" applyNumberFormat="1" applyFont="1" applyFill="1" applyBorder="1" applyAlignment="1" applyProtection="1">
      <alignment horizontal="center" vertical="center" wrapText="1" readingOrder="2"/>
      <protection locked="0"/>
    </xf>
    <xf numFmtId="2" fontId="3" fillId="13" borderId="19" xfId="0" applyNumberFormat="1" applyFont="1" applyFill="1" applyBorder="1" applyAlignment="1" applyProtection="1">
      <alignment horizontal="center" vertical="center" wrapText="1" readingOrder="2"/>
      <protection locked="0"/>
    </xf>
    <xf numFmtId="0" fontId="4" fillId="8" borderId="24" xfId="1" applyNumberFormat="1" applyFont="1" applyFill="1" applyBorder="1" applyAlignment="1" applyProtection="1">
      <alignment horizontal="right" vertical="center" shrinkToFit="1"/>
      <protection locked="0"/>
    </xf>
    <xf numFmtId="0" fontId="4" fillId="8" borderId="23" xfId="1" applyNumberFormat="1" applyFont="1" applyFill="1" applyBorder="1" applyAlignment="1" applyProtection="1">
      <alignment horizontal="right" vertical="center" shrinkToFit="1"/>
      <protection locked="0"/>
    </xf>
    <xf numFmtId="0" fontId="4" fillId="8" borderId="23" xfId="1" applyNumberFormat="1" applyFont="1" applyFill="1" applyBorder="1" applyAlignment="1" applyProtection="1">
      <alignment horizontal="center" vertical="center" shrinkToFit="1" readingOrder="2"/>
      <protection locked="0"/>
    </xf>
    <xf numFmtId="0" fontId="4" fillId="8" borderId="0" xfId="1" applyNumberFormat="1" applyFont="1" applyFill="1" applyBorder="1" applyAlignment="1" applyProtection="1">
      <alignment horizontal="center" vertical="center" shrinkToFit="1" readingOrder="2"/>
      <protection locked="0"/>
    </xf>
    <xf numFmtId="49" fontId="22" fillId="0" borderId="1" xfId="4" applyNumberFormat="1" applyFont="1" applyBorder="1" applyAlignment="1">
      <alignment horizontal="right" vertical="center" wrapText="1" shrinkToFit="1" readingOrder="2"/>
    </xf>
    <xf numFmtId="0" fontId="9" fillId="8" borderId="18" xfId="1" applyNumberFormat="1" applyFont="1" applyFill="1" applyBorder="1" applyAlignment="1" applyProtection="1">
      <alignment horizontal="center" vertical="center" shrinkToFit="1" readingOrder="2"/>
      <protection locked="0"/>
    </xf>
    <xf numFmtId="0" fontId="4" fillId="8" borderId="34" xfId="1" applyNumberFormat="1" applyFont="1" applyFill="1" applyBorder="1" applyAlignment="1" applyProtection="1">
      <alignment horizontal="right" vertical="center" shrinkToFit="1"/>
      <protection locked="0"/>
    </xf>
    <xf numFmtId="0" fontId="4" fillId="8" borderId="0" xfId="1" applyNumberFormat="1" applyFont="1" applyFill="1" applyBorder="1" applyAlignment="1" applyProtection="1">
      <alignment horizontal="right" vertical="center" shrinkToFit="1"/>
      <protection locked="0"/>
    </xf>
  </cellXfs>
  <cellStyles count="6">
    <cellStyle name="Normal" xfId="0" builtinId="0"/>
    <cellStyle name="Normal 2" xfId="1"/>
    <cellStyle name="Normal_1387" xfId="2"/>
    <cellStyle name="Normal_1387 2" xfId="3"/>
    <cellStyle name="Normal_abnie" xfId="4"/>
    <cellStyle name="Normal_Database MECH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654423</xdr:colOff>
      <xdr:row>4</xdr:row>
      <xdr:rowOff>44822</xdr:rowOff>
    </xdr:from>
    <xdr:ext cx="5340724" cy="526678"/>
    <xdr:sp macro="" textlink="">
      <xdr:nvSpPr>
        <xdr:cNvPr id="2" name="TextBox 1"/>
        <xdr:cNvSpPr txBox="1"/>
      </xdr:nvSpPr>
      <xdr:spPr>
        <a:xfrm>
          <a:off x="17246783029" y="1490381"/>
          <a:ext cx="5340724" cy="52667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 rtl="1"/>
          <a:r>
            <a:rPr lang="fa-IR" sz="1100"/>
            <a:t>خاك‌برداري، پي‌كني، گودبرداري و كانال‌كني در ‏زمينهاي سخت، تا عمق 2 متر و ريختن خاكهاي كنده ‏شده به‌كنارمحلهاي مربوط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I41"/>
  <sheetViews>
    <sheetView rightToLeft="1" workbookViewId="0">
      <selection activeCell="C23" sqref="C23"/>
    </sheetView>
  </sheetViews>
  <sheetFormatPr defaultColWidth="12" defaultRowHeight="18" customHeight="1"/>
  <cols>
    <col min="1" max="1" width="33.5703125" style="44" customWidth="1"/>
    <col min="2" max="2" width="29.42578125" style="48" customWidth="1"/>
    <col min="3" max="3" width="30.28515625" style="49" customWidth="1"/>
    <col min="4" max="4" width="4.42578125" style="44" customWidth="1"/>
    <col min="5" max="5" width="19.85546875" style="44" customWidth="1"/>
    <col min="6" max="6" width="21" style="44" customWidth="1"/>
    <col min="7" max="8" width="0" style="44" hidden="1" customWidth="1"/>
    <col min="9" max="16384" width="12" style="44"/>
  </cols>
  <sheetData>
    <row r="1" spans="1:9" ht="24.95" customHeight="1">
      <c r="A1" s="100" t="str">
        <f>E3</f>
        <v>پروژه:</v>
      </c>
      <c r="B1" s="104" t="str">
        <f>F3</f>
        <v xml:space="preserve">مشاور: </v>
      </c>
      <c r="C1" s="113" t="str">
        <f>E5</f>
        <v>برآورد اولیه</v>
      </c>
      <c r="D1" s="43"/>
      <c r="E1" s="170" t="s">
        <v>983</v>
      </c>
      <c r="F1" s="171"/>
      <c r="I1" s="174" t="s">
        <v>993</v>
      </c>
    </row>
    <row r="2" spans="1:9" ht="24.95" customHeight="1" thickBot="1">
      <c r="A2" s="101" t="str">
        <f>E4</f>
        <v>کارفرما:</v>
      </c>
      <c r="B2" s="105" t="str">
        <f>F4</f>
        <v>پیمانکار:</v>
      </c>
      <c r="C2" s="114">
        <v>1394</v>
      </c>
      <c r="D2" s="43"/>
      <c r="E2" s="172"/>
      <c r="F2" s="173"/>
      <c r="I2" s="175"/>
    </row>
    <row r="3" spans="1:9" ht="24.95" customHeight="1">
      <c r="A3" s="167" t="s">
        <v>2536</v>
      </c>
      <c r="B3" s="168"/>
      <c r="C3" s="169"/>
      <c r="D3" s="43"/>
      <c r="E3" s="53" t="s">
        <v>2287</v>
      </c>
      <c r="F3" s="54" t="s">
        <v>2390</v>
      </c>
      <c r="I3" s="176" t="s">
        <v>999</v>
      </c>
    </row>
    <row r="4" spans="1:9" ht="24.95" customHeight="1" thickBot="1">
      <c r="A4" s="89" t="s">
        <v>942</v>
      </c>
      <c r="B4" s="90" t="s">
        <v>951</v>
      </c>
      <c r="C4" s="91" t="s">
        <v>945</v>
      </c>
      <c r="D4" s="43"/>
      <c r="E4" s="102" t="s">
        <v>2288</v>
      </c>
      <c r="F4" s="103" t="s">
        <v>1001</v>
      </c>
      <c r="I4" s="177"/>
    </row>
    <row r="5" spans="1:9" ht="24.95" customHeight="1" thickBot="1">
      <c r="A5" s="37" t="s">
        <v>857</v>
      </c>
      <c r="B5" s="38">
        <f>ابنیه!F8</f>
        <v>191254</v>
      </c>
      <c r="C5" s="39"/>
      <c r="D5" s="43"/>
      <c r="E5" s="55" t="s">
        <v>994</v>
      </c>
      <c r="F5" s="56">
        <v>1393</v>
      </c>
      <c r="I5" s="177"/>
    </row>
    <row r="6" spans="1:9" ht="24.95" customHeight="1" thickBot="1">
      <c r="A6" s="37" t="s">
        <v>874</v>
      </c>
      <c r="B6" s="38">
        <f>ابنیه!F11</f>
        <v>22120</v>
      </c>
      <c r="C6" s="39"/>
      <c r="D6" s="43"/>
      <c r="E6" s="165" t="s">
        <v>984</v>
      </c>
      <c r="F6" s="166"/>
      <c r="G6" s="45" t="str">
        <f>CONCATENATE(F7)&amp;"x"</f>
        <v>1x</v>
      </c>
      <c r="H6" s="45" t="str">
        <f>CONCATENATE(E7)&amp;"x"</f>
        <v>بالاسریx</v>
      </c>
      <c r="I6" s="177"/>
    </row>
    <row r="7" spans="1:9" ht="24.95" customHeight="1">
      <c r="A7" s="37" t="s">
        <v>574</v>
      </c>
      <c r="B7" s="38">
        <f>ابنیه!F14</f>
        <v>6816960</v>
      </c>
      <c r="C7" s="39"/>
      <c r="D7" s="43"/>
      <c r="E7" s="106" t="s">
        <v>987</v>
      </c>
      <c r="F7" s="50">
        <v>1</v>
      </c>
      <c r="G7" s="45" t="str">
        <f>CONCATENATE(F8)&amp;"x"</f>
        <v>1x</v>
      </c>
      <c r="H7" s="45" t="str">
        <f>CONCATENATE(E8)&amp;"x"</f>
        <v>منطقه ایx</v>
      </c>
      <c r="I7" s="177"/>
    </row>
    <row r="8" spans="1:9" ht="24.95" customHeight="1">
      <c r="A8" s="37" t="s">
        <v>103</v>
      </c>
      <c r="B8" s="40">
        <f>ابنیه!F20</f>
        <v>32963921</v>
      </c>
      <c r="C8" s="41"/>
      <c r="D8" s="43"/>
      <c r="E8" s="107" t="s">
        <v>988</v>
      </c>
      <c r="F8" s="51">
        <v>1</v>
      </c>
      <c r="G8" s="45" t="str">
        <f>CONCATENATE(F9)&amp;"x"</f>
        <v>1x</v>
      </c>
      <c r="H8" s="45" t="str">
        <f>CONCATENATE(E9)&amp;"x"</f>
        <v>ارتفاعx</v>
      </c>
      <c r="I8" s="177"/>
    </row>
    <row r="9" spans="1:9" ht="24.95" customHeight="1">
      <c r="A9" s="37" t="s">
        <v>123</v>
      </c>
      <c r="B9" s="38">
        <f>ابنیه!F31</f>
        <v>72762855</v>
      </c>
      <c r="C9" s="39"/>
      <c r="D9" s="43"/>
      <c r="E9" s="107" t="s">
        <v>989</v>
      </c>
      <c r="F9" s="52">
        <v>1</v>
      </c>
      <c r="G9" s="45" t="str">
        <f>CONCATENATE(F10)&amp;"x"</f>
        <v>1x</v>
      </c>
      <c r="H9" s="45" t="str">
        <f>CONCATENATE(E10)&amp;"x"</f>
        <v>طبقاتx</v>
      </c>
      <c r="I9" s="177"/>
    </row>
    <row r="10" spans="1:9" ht="24.95" customHeight="1">
      <c r="A10" s="37" t="s">
        <v>146</v>
      </c>
      <c r="B10" s="38">
        <f>ابنیه!F36</f>
        <v>113569554</v>
      </c>
      <c r="C10" s="39"/>
      <c r="D10" s="43"/>
      <c r="E10" s="107" t="s">
        <v>990</v>
      </c>
      <c r="F10" s="52">
        <v>1</v>
      </c>
      <c r="G10" s="45" t="str">
        <f>CONCATENATE(F11)&amp;"="</f>
        <v>1=</v>
      </c>
      <c r="H10" s="45" t="str">
        <f>CONCATENATE(E11)&amp;"="</f>
        <v>پیمان=</v>
      </c>
      <c r="I10" s="177"/>
    </row>
    <row r="11" spans="1:9" ht="24.95" customHeight="1">
      <c r="A11" s="37" t="s">
        <v>795</v>
      </c>
      <c r="B11" s="38">
        <f>ابنیه!F41</f>
        <v>82095180</v>
      </c>
      <c r="C11" s="39"/>
      <c r="D11" s="43"/>
      <c r="E11" s="107" t="s">
        <v>991</v>
      </c>
      <c r="F11" s="52">
        <v>1</v>
      </c>
      <c r="G11" s="45" t="str">
        <f>CONCATENATE(F12*100)&amp;"%"</f>
        <v>104%</v>
      </c>
      <c r="H11" s="45"/>
      <c r="I11" s="177"/>
    </row>
    <row r="12" spans="1:9" ht="24.95" customHeight="1">
      <c r="A12" s="37" t="s">
        <v>201</v>
      </c>
      <c r="B12" s="38">
        <f>ابنیه!F46</f>
        <v>35087181</v>
      </c>
      <c r="C12" s="39"/>
      <c r="D12" s="43"/>
      <c r="E12" s="107" t="s">
        <v>992</v>
      </c>
      <c r="F12" s="52">
        <v>1.04</v>
      </c>
      <c r="I12" s="177"/>
    </row>
    <row r="13" spans="1:9" ht="24.95" customHeight="1" thickBot="1">
      <c r="A13" s="37" t="s">
        <v>442</v>
      </c>
      <c r="B13" s="38">
        <f>ابنیه!F53</f>
        <v>12388765</v>
      </c>
      <c r="C13" s="39"/>
      <c r="D13" s="43"/>
      <c r="E13" s="108" t="s">
        <v>997</v>
      </c>
      <c r="F13" s="112"/>
      <c r="I13" s="178"/>
    </row>
    <row r="14" spans="1:9" ht="24.95" customHeight="1">
      <c r="A14" s="37" t="s">
        <v>487</v>
      </c>
      <c r="B14" s="40">
        <v>86400000</v>
      </c>
      <c r="C14" s="41"/>
      <c r="D14" s="43"/>
    </row>
    <row r="15" spans="1:9" ht="24.95" customHeight="1">
      <c r="A15" s="37" t="s">
        <v>28</v>
      </c>
      <c r="B15" s="38">
        <f>ابنیه!F61</f>
        <v>15146880</v>
      </c>
      <c r="C15" s="39"/>
      <c r="D15" s="43"/>
      <c r="E15" s="44" t="s">
        <v>2391</v>
      </c>
    </row>
    <row r="16" spans="1:9" ht="24.95" customHeight="1">
      <c r="A16" s="37" t="s">
        <v>45</v>
      </c>
      <c r="B16" s="38">
        <f>ابنیه!F64</f>
        <v>43164670</v>
      </c>
      <c r="C16" s="39"/>
      <c r="D16" s="43"/>
    </row>
    <row r="17" spans="1:8" ht="24.95" customHeight="1">
      <c r="A17" s="37" t="s">
        <v>62</v>
      </c>
      <c r="B17" s="38">
        <v>4640000</v>
      </c>
      <c r="C17" s="39"/>
      <c r="D17" s="43"/>
    </row>
    <row r="18" spans="1:8" ht="24.95" customHeight="1">
      <c r="A18" s="37" t="s">
        <v>80</v>
      </c>
      <c r="B18" s="38">
        <f>ابنیه!F70</f>
        <v>37985480</v>
      </c>
      <c r="C18" s="39"/>
      <c r="D18" s="43"/>
    </row>
    <row r="19" spans="1:8" ht="24.95" customHeight="1">
      <c r="A19" s="37" t="s">
        <v>667</v>
      </c>
      <c r="B19" s="38">
        <f>ابنیه!F73</f>
        <v>4494360</v>
      </c>
      <c r="C19" s="39"/>
      <c r="D19" s="43"/>
    </row>
    <row r="20" spans="1:8" ht="24.95" customHeight="1">
      <c r="A20" s="37" t="s">
        <v>698</v>
      </c>
      <c r="B20" s="38">
        <f>ابنیه!F78</f>
        <v>45878450</v>
      </c>
      <c r="C20" s="39"/>
      <c r="D20" s="43"/>
    </row>
    <row r="21" spans="1:8" ht="24.95" customHeight="1">
      <c r="A21" s="37" t="s">
        <v>339</v>
      </c>
      <c r="B21" s="38">
        <f>ابنیه!F81</f>
        <v>4197725</v>
      </c>
      <c r="C21" s="39"/>
      <c r="D21" s="43"/>
    </row>
    <row r="22" spans="1:8" ht="24.95" customHeight="1">
      <c r="A22" s="145" t="s">
        <v>937</v>
      </c>
      <c r="B22" s="146">
        <f>SUM(B5:B21)</f>
        <v>597805355</v>
      </c>
      <c r="C22" s="147"/>
      <c r="D22" s="43"/>
    </row>
    <row r="23" spans="1:8" ht="24.95" customHeight="1">
      <c r="A23" s="92" t="s">
        <v>948</v>
      </c>
      <c r="B23" s="93">
        <v>1</v>
      </c>
      <c r="C23" s="99"/>
      <c r="D23" s="43"/>
    </row>
    <row r="24" spans="1:8" ht="24.95" customHeight="1">
      <c r="A24" s="92" t="s">
        <v>949</v>
      </c>
      <c r="B24" s="94">
        <v>573020473</v>
      </c>
      <c r="C24" s="95"/>
      <c r="D24" s="43"/>
    </row>
    <row r="25" spans="1:8" ht="24.95" customHeight="1">
      <c r="A25" s="92" t="s">
        <v>992</v>
      </c>
      <c r="B25" s="94">
        <v>1.04</v>
      </c>
      <c r="C25" s="99"/>
      <c r="D25" s="43"/>
    </row>
    <row r="26" spans="1:8" ht="24.95" customHeight="1">
      <c r="A26" s="92" t="s">
        <v>950</v>
      </c>
      <c r="B26" s="94">
        <v>595941292</v>
      </c>
      <c r="C26" s="95"/>
      <c r="D26" s="43"/>
    </row>
    <row r="27" spans="1:8" ht="24.95" customHeight="1" thickBot="1">
      <c r="A27" s="96" t="s">
        <v>995</v>
      </c>
      <c r="B27" s="97">
        <v>1</v>
      </c>
      <c r="C27" s="98"/>
      <c r="D27" s="43"/>
    </row>
    <row r="28" spans="1:8" ht="24.95" customHeight="1" thickBot="1">
      <c r="A28" s="109" t="s">
        <v>996</v>
      </c>
      <c r="B28" s="110">
        <v>595941291.91999996</v>
      </c>
      <c r="C28" s="111"/>
      <c r="D28" s="43"/>
    </row>
    <row r="29" spans="1:8" ht="24.95" customHeight="1"/>
    <row r="30" spans="1:8" ht="24.95" customHeight="1"/>
    <row r="31" spans="1:8" ht="24.95" customHeight="1"/>
    <row r="32" spans="1:8" ht="24.95" customHeight="1">
      <c r="H32" s="46"/>
    </row>
    <row r="33" spans="6:7" ht="24.95" customHeight="1"/>
    <row r="34" spans="6:7" ht="24.95" customHeight="1"/>
    <row r="35" spans="6:7" ht="24.95" customHeight="1">
      <c r="G35" s="47"/>
    </row>
    <row r="36" spans="6:7" ht="24.95" customHeight="1">
      <c r="F36" s="47"/>
    </row>
    <row r="37" spans="6:7" ht="24.95" customHeight="1"/>
    <row r="38" spans="6:7" ht="24.95" customHeight="1"/>
    <row r="39" spans="6:7" ht="24.95" customHeight="1"/>
    <row r="40" spans="6:7" ht="24.95" customHeight="1"/>
    <row r="41" spans="6:7" ht="24.95" customHeight="1"/>
  </sheetData>
  <protectedRanges>
    <protectedRange sqref="I3 E3:F13" name="Range1"/>
  </protectedRanges>
  <mergeCells count="5">
    <mergeCell ref="E6:F6"/>
    <mergeCell ref="A3:C3"/>
    <mergeCell ref="E1:F2"/>
    <mergeCell ref="I1:I2"/>
    <mergeCell ref="I3:I13"/>
  </mergeCells>
  <printOptions horizontalCentered="1"/>
  <pageMargins left="0.39370078740157483" right="0.98425196850393704" top="0.59055118110236227" bottom="0.59055118110236227" header="0.51181102362204722" footer="0.31496062992125984"/>
  <pageSetup paperSize="9" scale="83" orientation="portrait" verticalDpi="1200" r:id="rId1"/>
  <headerFooter alignWithMargins="0">
    <oddFooter>&amp;Lhttp://analyze.blogfa.com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I81"/>
  <sheetViews>
    <sheetView rightToLeft="1" topLeftCell="A30" workbookViewId="0">
      <selection activeCell="C85" sqref="C85"/>
    </sheetView>
  </sheetViews>
  <sheetFormatPr defaultColWidth="9" defaultRowHeight="15.75"/>
  <cols>
    <col min="1" max="1" width="11.140625" style="20" bestFit="1" customWidth="1"/>
    <col min="2" max="2" width="32.42578125" style="28" customWidth="1"/>
    <col min="3" max="3" width="8.140625" style="33" customWidth="1"/>
    <col min="4" max="4" width="11.140625" style="24" customWidth="1"/>
    <col min="5" max="5" width="9.42578125" style="22" customWidth="1"/>
    <col min="6" max="6" width="14.140625" style="23" bestFit="1" customWidth="1"/>
    <col min="7" max="7" width="13.7109375" style="20" customWidth="1"/>
    <col min="8" max="8" width="3.42578125" style="20" customWidth="1"/>
    <col min="9" max="9" width="37.5703125" style="20" customWidth="1"/>
    <col min="10" max="246" width="9" style="20"/>
    <col min="247" max="247" width="6.85546875" style="20" bestFit="1" customWidth="1"/>
    <col min="248" max="248" width="22.42578125" style="20" customWidth="1"/>
    <col min="249" max="249" width="7.85546875" style="20" bestFit="1" customWidth="1"/>
    <col min="250" max="250" width="11.140625" style="20" customWidth="1"/>
    <col min="251" max="251" width="9.42578125" style="20" customWidth="1"/>
    <col min="252" max="252" width="14.140625" style="20" bestFit="1" customWidth="1"/>
    <col min="253" max="253" width="13.7109375" style="20" customWidth="1"/>
    <col min="254" max="16384" width="9" style="20"/>
  </cols>
  <sheetData>
    <row r="1" spans="1:9" s="19" customFormat="1">
      <c r="A1" s="189" t="str">
        <f>'خلاصه مالی'!A1</f>
        <v>پروژه:</v>
      </c>
      <c r="B1" s="190"/>
      <c r="C1" s="194" t="str">
        <f>'خلاصه مالی'!B1</f>
        <v xml:space="preserve">مشاور: </v>
      </c>
      <c r="D1" s="194"/>
      <c r="E1" s="194"/>
      <c r="F1" s="179" t="str">
        <f>'خلاصه مالی'!E5</f>
        <v>برآورد اولیه</v>
      </c>
      <c r="G1" s="180"/>
      <c r="I1" s="183" t="s">
        <v>1000</v>
      </c>
    </row>
    <row r="2" spans="1:9" s="19" customFormat="1">
      <c r="A2" s="191" t="str">
        <f>'خلاصه مالی'!A2</f>
        <v>کارفرما:</v>
      </c>
      <c r="B2" s="192"/>
      <c r="C2" s="195" t="str">
        <f>'خلاصه مالی'!B2</f>
        <v>پیمانکار:</v>
      </c>
      <c r="D2" s="195"/>
      <c r="E2" s="195"/>
      <c r="F2" s="181">
        <f>'خلاصه مالی'!F5</f>
        <v>1393</v>
      </c>
      <c r="G2" s="182"/>
      <c r="I2" s="184"/>
    </row>
    <row r="3" spans="1:9" s="19" customFormat="1" ht="16.5" thickBot="1">
      <c r="A3" s="80" t="s">
        <v>929</v>
      </c>
      <c r="B3" s="77" t="s">
        <v>2331</v>
      </c>
      <c r="C3" s="193" t="s">
        <v>986</v>
      </c>
      <c r="D3" s="193"/>
      <c r="E3" s="193"/>
      <c r="F3" s="81"/>
      <c r="G3" s="82"/>
      <c r="I3" s="184"/>
    </row>
    <row r="4" spans="1:9" s="29" customFormat="1" ht="37.5" customHeight="1" thickBot="1">
      <c r="A4" s="83" t="s">
        <v>941</v>
      </c>
      <c r="B4" s="84" t="s">
        <v>942</v>
      </c>
      <c r="C4" s="84" t="s">
        <v>938</v>
      </c>
      <c r="D4" s="85" t="s">
        <v>943</v>
      </c>
      <c r="E4" s="86" t="s">
        <v>944</v>
      </c>
      <c r="F4" s="87" t="s">
        <v>937</v>
      </c>
      <c r="G4" s="88" t="s">
        <v>945</v>
      </c>
      <c r="I4" s="185"/>
    </row>
    <row r="5" spans="1:9" s="29" customFormat="1" ht="37.5" customHeight="1" thickBot="1">
      <c r="A5" s="186" t="s">
        <v>857</v>
      </c>
      <c r="B5" s="187"/>
      <c r="C5" s="187"/>
      <c r="D5" s="187"/>
      <c r="E5" s="187"/>
      <c r="F5" s="187"/>
      <c r="G5" s="188"/>
    </row>
    <row r="6" spans="1:9" ht="39" thickBot="1">
      <c r="A6" s="115" t="s">
        <v>1094</v>
      </c>
      <c r="B6" s="127" t="str">
        <f>'متره ابنیه'!T592</f>
        <v>خاك‌برداري، پي‌كني، گودبرداري و كانال‌كني در ‏زمينهاي سخت، تا عمق 2 متر و ريختن خاكهاي كنده ‏شده به‌كنارمحلهاي مربوط.‏</v>
      </c>
      <c r="C6" s="127" t="str">
        <f>'متره ابنیه'!U592</f>
        <v>مترمكعب</v>
      </c>
      <c r="D6" s="127">
        <f>'متره ابنیه'!V592</f>
        <v>72600</v>
      </c>
      <c r="E6" s="25" t="e">
        <f>VLOOKUP(A6,'متره ابنیه'!A:K,9,FALSE)</f>
        <v>#N/A</v>
      </c>
      <c r="F6" s="21">
        <f t="shared" ref="F6:F10" si="0">IF(ISNA(E6*D6),0,ROUND((E6*D6),0))</f>
        <v>0</v>
      </c>
      <c r="G6" s="26"/>
    </row>
    <row r="7" spans="1:9" ht="39" thickBot="1">
      <c r="A7" s="115" t="s">
        <v>1107</v>
      </c>
      <c r="B7" s="127" t="str">
        <f>'متره ابنیه'!T605</f>
        <v>آب پاشي و كوبيدن سطوح خاك‌برداري شده يا سطح ‏زمين طبيعي، با تراكم 95 درصد به‌روش پروكتور ‏استاندارد.‏</v>
      </c>
      <c r="C7" s="127" t="str">
        <f>'متره ابنیه'!U605</f>
        <v>مترمربع</v>
      </c>
      <c r="D7" s="127">
        <f>'متره ابنیه'!V605</f>
        <v>4040</v>
      </c>
      <c r="E7" s="25">
        <f>VLOOKUP(A7,'متره ابنیه'!A:K,9,FALSE)</f>
        <v>47.34</v>
      </c>
      <c r="F7" s="21">
        <f t="shared" si="0"/>
        <v>191254</v>
      </c>
      <c r="G7" s="26"/>
    </row>
    <row r="8" spans="1:9" s="30" customFormat="1" ht="38.25" customHeight="1" thickBot="1">
      <c r="A8" s="196" t="s">
        <v>946</v>
      </c>
      <c r="B8" s="197"/>
      <c r="C8" s="197"/>
      <c r="D8" s="197"/>
      <c r="E8" s="198"/>
      <c r="F8" s="31">
        <f>SUM(F6:F7)</f>
        <v>191254</v>
      </c>
      <c r="G8" s="32" t="s">
        <v>947</v>
      </c>
    </row>
    <row r="9" spans="1:9" s="29" customFormat="1" ht="37.5" customHeight="1" thickBot="1">
      <c r="A9" s="186" t="s">
        <v>874</v>
      </c>
      <c r="B9" s="187"/>
      <c r="C9" s="187"/>
      <c r="D9" s="187"/>
      <c r="E9" s="187"/>
      <c r="F9" s="187"/>
      <c r="G9" s="188"/>
    </row>
    <row r="10" spans="1:9" ht="64.5" thickBot="1">
      <c r="A10" s="115" t="s">
        <v>1129</v>
      </c>
      <c r="B10" s="127" t="str">
        <f>'متره ابنیه'!T627</f>
        <v>حمل مواد حاصل از عمليات خاكي يا خاكهاي توده ‏شده، وقتي كه فاصله حمل بيش از 100 متر تا 500 ‏متر باشد، به ازاي هر 100 متر مازاد بر100 متر اول. ‏كسر 100 متر به تناسب محاسبه مي شود.‏</v>
      </c>
      <c r="C10" s="127" t="str">
        <f>'متره ابنیه'!U627</f>
        <v>مترمكعب</v>
      </c>
      <c r="D10" s="127">
        <f>'متره ابنیه'!V627</f>
        <v>790</v>
      </c>
      <c r="E10" s="25">
        <f>VLOOKUP(A10,'متره ابنیه'!A:K,9,FALSE)</f>
        <v>28</v>
      </c>
      <c r="F10" s="21">
        <f t="shared" si="0"/>
        <v>22120</v>
      </c>
      <c r="G10" s="26"/>
    </row>
    <row r="11" spans="1:9" s="30" customFormat="1" ht="38.25" customHeight="1" thickBot="1">
      <c r="A11" s="196" t="s">
        <v>946</v>
      </c>
      <c r="B11" s="197"/>
      <c r="C11" s="199"/>
      <c r="D11" s="199"/>
      <c r="E11" s="200"/>
      <c r="F11" s="132">
        <f>SUM(F10:F10)</f>
        <v>22120</v>
      </c>
      <c r="G11" s="133" t="s">
        <v>947</v>
      </c>
    </row>
    <row r="12" spans="1:9" s="29" customFormat="1" ht="37.5" customHeight="1" thickBot="1">
      <c r="A12" s="186" t="s">
        <v>574</v>
      </c>
      <c r="B12" s="187"/>
      <c r="C12" s="187"/>
      <c r="D12" s="187"/>
      <c r="E12" s="187"/>
      <c r="F12" s="187"/>
      <c r="G12" s="188"/>
    </row>
    <row r="13" spans="1:9" ht="26.25" thickBot="1">
      <c r="A13" s="117" t="s">
        <v>1182</v>
      </c>
      <c r="B13" s="127" t="str">
        <f>'متره ابنیه'!T683</f>
        <v>تهيه وسايل و قالب‌بندي با استفاده از تخته نراد ‏خارجي، درپي‌ها و شناژهاي مربوط به آن‎.‎</v>
      </c>
      <c r="C13" s="127" t="str">
        <f>'متره ابنیه'!U683</f>
        <v>مترمربع</v>
      </c>
      <c r="D13" s="127">
        <f>'متره ابنیه'!V683</f>
        <v>144000</v>
      </c>
      <c r="E13" s="25">
        <f>VLOOKUP(A13,'متره ابنیه'!A:K,9,FALSE)</f>
        <v>47.34</v>
      </c>
      <c r="F13" s="21">
        <f t="shared" ref="F13" si="1">IF(ISNA(E13*D13),0,ROUND((E13*D13),0))</f>
        <v>6816960</v>
      </c>
      <c r="G13" s="26"/>
    </row>
    <row r="14" spans="1:9" s="30" customFormat="1" ht="40.5" customHeight="1" thickBot="1">
      <c r="A14" s="196" t="s">
        <v>946</v>
      </c>
      <c r="B14" s="197"/>
      <c r="C14" s="197"/>
      <c r="D14" s="197"/>
      <c r="E14" s="198"/>
      <c r="F14" s="31">
        <f>SUM(F13:F13)</f>
        <v>6816960</v>
      </c>
      <c r="G14" s="32" t="s">
        <v>947</v>
      </c>
    </row>
    <row r="15" spans="1:9" s="29" customFormat="1" ht="37.5" customHeight="1" thickBot="1">
      <c r="A15" s="186" t="s">
        <v>103</v>
      </c>
      <c r="B15" s="187"/>
      <c r="C15" s="187"/>
      <c r="D15" s="187"/>
      <c r="E15" s="187"/>
      <c r="F15" s="187"/>
      <c r="G15" s="188"/>
    </row>
    <row r="16" spans="1:9" ht="39" thickBot="1">
      <c r="A16" s="115" t="s">
        <v>1252</v>
      </c>
      <c r="B16" s="127" t="str">
        <f>'متره ابنیه'!T753</f>
        <v>تهيه، بريدن، خم كردن و كار گذاشتن ميل گرد آجدار ‏از نوع ‏AII‏ به قطر تا 10 ميليمتر، براي بتن مسلح با ‏سيم پيچي لازم .‏</v>
      </c>
      <c r="C16" s="127" t="str">
        <f>'متره ابنیه'!U753</f>
        <v>كيلوگرم</v>
      </c>
      <c r="D16" s="127">
        <f>'متره ابنیه'!V753</f>
        <v>25300</v>
      </c>
      <c r="E16" s="25">
        <f>VLOOKUP(A16,'متره ابنیه'!A:K,9,FALSE)</f>
        <v>509.01000000000005</v>
      </c>
      <c r="F16" s="21">
        <f t="shared" ref="F16:F17" si="2">IF(ISNA(E16*D16),0,ROUND((E16*D16),0))</f>
        <v>12877953</v>
      </c>
      <c r="G16" s="26"/>
    </row>
    <row r="17" spans="1:7" ht="39" thickBot="1">
      <c r="A17" s="115" t="s">
        <v>1256</v>
      </c>
      <c r="B17" s="127" t="str">
        <f>'متره ابنیه'!T757</f>
        <v>تهيه، بريدن، خم كردن و كار گذاشتن ميل گردآجدار ‏از نوع ‏AIII‏ به قطر 12 تا 18 ميليمتر، براي بتن مسلح ‏با سيم پيچي لازم .‏</v>
      </c>
      <c r="C17" s="127" t="str">
        <f>'متره ابنیه'!U757</f>
        <v>كيلوگرم</v>
      </c>
      <c r="D17" s="127">
        <f>'متره ابنیه'!V757</f>
        <v>21000</v>
      </c>
      <c r="E17" s="25">
        <f>VLOOKUP(A17,'متره ابنیه'!A:K,9,FALSE)</f>
        <v>657.12</v>
      </c>
      <c r="F17" s="21">
        <f t="shared" si="2"/>
        <v>13799520</v>
      </c>
      <c r="G17" s="26"/>
    </row>
    <row r="18" spans="1:7" ht="16.5" thickBot="1">
      <c r="A18" s="115" t="s">
        <v>1261</v>
      </c>
      <c r="B18" s="127" t="str">
        <f>'متره ابنیه'!T762</f>
        <v>تهيه و نصب ميل مهار با جوشكاري لازم.‏</v>
      </c>
      <c r="C18" s="127" t="str">
        <f>'متره ابنیه'!U762</f>
        <v>كيلوگرم</v>
      </c>
      <c r="D18" s="127">
        <f>'متره ابنیه'!V762</f>
        <v>29800</v>
      </c>
      <c r="E18" s="25">
        <f>VLOOKUP(A18,'متره ابنیه'!A:K,9,FALSE)</f>
        <v>95.83</v>
      </c>
      <c r="F18" s="21">
        <f t="shared" ref="F18:F34" si="3">IF(ISNA(E18*D18),0,ROUND((E18*D18),0))</f>
        <v>2855734</v>
      </c>
      <c r="G18" s="26"/>
    </row>
    <row r="19" spans="1:7">
      <c r="A19" s="115" t="s">
        <v>1262</v>
      </c>
      <c r="B19" s="127" t="str">
        <f>'متره ابنیه'!T763</f>
        <v>تهيه و نصب ميل مهار با پيچ و مهره.‏</v>
      </c>
      <c r="C19" s="127" t="str">
        <f>'متره ابنیه'!U763</f>
        <v>كيلوگرم</v>
      </c>
      <c r="D19" s="127">
        <f>'متره ابنیه'!V763</f>
        <v>35800</v>
      </c>
      <c r="E19" s="25">
        <f>VLOOKUP(A19,'متره ابنیه'!A:K,9,FALSE)</f>
        <v>95.83</v>
      </c>
      <c r="F19" s="21">
        <f t="shared" si="3"/>
        <v>3430714</v>
      </c>
      <c r="G19" s="26"/>
    </row>
    <row r="20" spans="1:7" s="30" customFormat="1" ht="38.25" customHeight="1" thickBot="1">
      <c r="A20" s="203" t="s">
        <v>946</v>
      </c>
      <c r="B20" s="199"/>
      <c r="C20" s="199"/>
      <c r="D20" s="199"/>
      <c r="E20" s="200"/>
      <c r="F20" s="143">
        <f>SUM(F16:F19)</f>
        <v>32963921</v>
      </c>
      <c r="G20" s="144" t="s">
        <v>947</v>
      </c>
    </row>
    <row r="21" spans="1:7" s="29" customFormat="1" ht="37.5" customHeight="1" thickBot="1">
      <c r="A21" s="186" t="s">
        <v>123</v>
      </c>
      <c r="B21" s="187"/>
      <c r="C21" s="187"/>
      <c r="D21" s="187"/>
      <c r="E21" s="187"/>
      <c r="F21" s="201"/>
      <c r="G21" s="202"/>
    </row>
    <row r="22" spans="1:7" ht="26.25" thickBot="1">
      <c r="A22" s="115" t="s">
        <v>1275</v>
      </c>
      <c r="B22" s="127" t="str">
        <f>'متره ابنیه'!T785</f>
        <v>تهيه و اجراي بتن سبك با پوكه معدني و 150 كيلو ‏سيمان در متر مكعب بتن.‏</v>
      </c>
      <c r="C22" s="127" t="str">
        <f>'متره ابنیه'!U785</f>
        <v>مترمكعب</v>
      </c>
      <c r="D22" s="127">
        <f>'متره ابنیه'!V785</f>
        <v>628500</v>
      </c>
      <c r="E22" s="25">
        <f>VLOOKUP(A22,'متره ابنیه'!A:K,9,FALSE)</f>
        <v>8.73</v>
      </c>
      <c r="F22" s="21">
        <f t="shared" si="3"/>
        <v>5486805</v>
      </c>
      <c r="G22" s="26"/>
    </row>
    <row r="23" spans="1:7" ht="64.5" thickBot="1">
      <c r="A23" s="115" t="s">
        <v>1278</v>
      </c>
      <c r="B23" s="127" t="str">
        <f>'متره ابنیه'!T788</f>
        <v>تهيه و اجراي بتن سبك، با مواد شيميايي كف زا يا ‏مشابه آن، با 150 كيلو سيمان در مترمكعب بتن با وزن ‏مخصوص حداكثر800 كيلوگرم در متر مكعب (وزن ‏مخصوص بتن سخت شده ملاك است).‏</v>
      </c>
      <c r="C23" s="127" t="str">
        <f>'متره ابنیه'!U788</f>
        <v>مترمكعب</v>
      </c>
      <c r="D23" s="127">
        <f>'متره ابنیه'!V788</f>
        <v>606000</v>
      </c>
      <c r="E23" s="25">
        <f>VLOOKUP(A23,'متره ابنیه'!A:K,9,FALSE)</f>
        <v>4.79</v>
      </c>
      <c r="F23" s="21">
        <f t="shared" si="3"/>
        <v>2902740</v>
      </c>
      <c r="G23" s="26"/>
    </row>
    <row r="24" spans="1:7" ht="64.5" thickBot="1">
      <c r="A24" s="115" t="s">
        <v>1282</v>
      </c>
      <c r="B24" s="127" t="str">
        <f>'متره ابنیه'!T792</f>
        <v>اضافه بها براي بتن‌ريزي سقفها، تير و شناژهايي كه ‏همراه سقف بتن‌ريزي مي‌شوند در سقفهاي شيبدار با ‏شيب بيش از20 درصد نسبت به افق، يا سقفهاي ‏قوسي كه سطح روي آنها نياز به قالب‌بندي نداشته ‏باشد.‏</v>
      </c>
      <c r="C24" s="127" t="str">
        <f>'متره ابنیه'!U792</f>
        <v>مترمكعب</v>
      </c>
      <c r="D24" s="127">
        <f>'متره ابنیه'!V792</f>
        <v>116000</v>
      </c>
      <c r="E24" s="25">
        <f>VLOOKUP(A24,'متره ابنیه'!A:K,9,FALSE)</f>
        <v>1.19</v>
      </c>
      <c r="F24" s="21">
        <f t="shared" si="3"/>
        <v>138040</v>
      </c>
      <c r="G24" s="26"/>
    </row>
    <row r="25" spans="1:7" ht="26.25" thickBot="1">
      <c r="A25" s="115" t="s">
        <v>1283</v>
      </c>
      <c r="B25" s="127" t="str">
        <f>'متره ابنیه'!T793</f>
        <v>اضافه بهابه رديف‌هاي بتن‌ريزي، هرگاه ضخامت، بتن ‏برابر 15 سانتيمتر يا كمتر باشد.‏</v>
      </c>
      <c r="C25" s="127" t="str">
        <f>'متره ابنیه'!U793</f>
        <v>مترمكعب</v>
      </c>
      <c r="D25" s="127">
        <f>'متره ابنیه'!V793</f>
        <v>32400</v>
      </c>
      <c r="E25" s="25">
        <f>VLOOKUP(A25,'متره ابنیه'!A:K,9,FALSE)</f>
        <v>16.079999999999998</v>
      </c>
      <c r="F25" s="21">
        <f t="shared" si="3"/>
        <v>520992</v>
      </c>
      <c r="G25" s="26"/>
    </row>
    <row r="26" spans="1:7" ht="26.25" thickBot="1">
      <c r="A26" s="115" t="s">
        <v>1285</v>
      </c>
      <c r="B26" s="127" t="str">
        <f>'متره ابنیه'!T795</f>
        <v>اضافه بها براي بتن كف‌سازي‌ها با هر وسيله و به هر ‏ضخامت.‏</v>
      </c>
      <c r="C26" s="127" t="str">
        <f>'متره ابنیه'!U795</f>
        <v>مترمكعب</v>
      </c>
      <c r="D26" s="127">
        <f>'متره ابنیه'!V795</f>
        <v>35400</v>
      </c>
      <c r="E26" s="25">
        <f>VLOOKUP(A26,'متره ابنیه'!A:K,9,FALSE)</f>
        <v>145.66999999999999</v>
      </c>
      <c r="F26" s="21">
        <f t="shared" si="3"/>
        <v>5156718</v>
      </c>
      <c r="G26" s="26"/>
    </row>
    <row r="27" spans="1:7" ht="26.25" thickBot="1">
      <c r="A27" s="115" t="s">
        <v>1289</v>
      </c>
      <c r="B27" s="127" t="str">
        <f>'متره ابنیه'!T799</f>
        <v>اضافه بها به رديف‌هاي بتن‌ريزي، در صورت مصرف ‏بتن در بتن مسلح.‏</v>
      </c>
      <c r="C27" s="127" t="str">
        <f>'متره ابنیه'!U799</f>
        <v>مترمكعب</v>
      </c>
      <c r="D27" s="127">
        <f>'متره ابنیه'!V799</f>
        <v>15800</v>
      </c>
      <c r="E27" s="25">
        <f>VLOOKUP(A27,'متره ابنیه'!A:K,9,FALSE)</f>
        <v>43</v>
      </c>
      <c r="F27" s="21">
        <f t="shared" si="3"/>
        <v>679400</v>
      </c>
      <c r="G27" s="26"/>
    </row>
    <row r="28" spans="1:7" ht="39" thickBot="1">
      <c r="A28" s="115" t="s">
        <v>1292</v>
      </c>
      <c r="B28" s="127" t="str">
        <f>'متره ابنیه'!T802</f>
        <v>تهيه مصالح و اجراي ملات روي بتن کف به ضخامت ‏دو سانتي‌متر به منظور سخت سازي بتن براي افزايش ‏مقاومت در مقابل سايش.‏</v>
      </c>
      <c r="C28" s="127" t="str">
        <f>'متره ابنیه'!U802</f>
        <v>مترمربع</v>
      </c>
      <c r="D28" s="127">
        <f>'متره ابنیه'!V802</f>
        <v>250000</v>
      </c>
      <c r="E28" s="25">
        <f>VLOOKUP(A28,'متره ابنیه'!A:K,9,FALSE)</f>
        <v>229.05999999999997</v>
      </c>
      <c r="F28" s="21">
        <f t="shared" si="3"/>
        <v>57265000</v>
      </c>
      <c r="G28" s="26"/>
    </row>
    <row r="29" spans="1:7" ht="39" thickBot="1">
      <c r="A29" s="115" t="s">
        <v>1293</v>
      </c>
      <c r="B29" s="127" t="str">
        <f>'متره ابنیه'!T803</f>
        <v>اضافه بها براي بتن‌ريزي پي‌ها با دقت پرداخت يک ‏ميليمتر بر متر (‏‎1 m/mm‏) و يا دقت بيشتر.‏</v>
      </c>
      <c r="C29" s="127" t="str">
        <f>'متره ابنیه'!U803</f>
        <v>مترمربع</v>
      </c>
      <c r="D29" s="127">
        <f>'متره ابنیه'!V803</f>
        <v>11800</v>
      </c>
      <c r="E29" s="25">
        <f>VLOOKUP(A29,'متره ابنیه'!A:K,9,FALSE)</f>
        <v>47</v>
      </c>
      <c r="F29" s="21">
        <f t="shared" si="3"/>
        <v>554600</v>
      </c>
      <c r="G29" s="26"/>
    </row>
    <row r="30" spans="1:7" ht="25.5">
      <c r="A30" s="152" t="s">
        <v>1295</v>
      </c>
      <c r="B30" s="127" t="str">
        <f>'متره ابنیه'!T805</f>
        <v>تهيه و اجراي گروت براي زير بيس پليت و محل‌هاي ‏لازم.‏</v>
      </c>
      <c r="C30" s="127" t="str">
        <f>'متره ابنیه'!U805</f>
        <v>دسيمتر مكعب</v>
      </c>
      <c r="D30" s="127">
        <f>'متره ابنیه'!V805</f>
        <v>30500</v>
      </c>
      <c r="E30" s="131">
        <f>VLOOKUP(A30,'متره ابنیه'!A:K,9,FALSE)</f>
        <v>1.92</v>
      </c>
      <c r="F30" s="21">
        <f t="shared" si="3"/>
        <v>58560</v>
      </c>
      <c r="G30" s="26"/>
    </row>
    <row r="31" spans="1:7" s="30" customFormat="1" ht="38.25" customHeight="1" thickBot="1">
      <c r="A31" s="203" t="s">
        <v>946</v>
      </c>
      <c r="B31" s="199"/>
      <c r="C31" s="199"/>
      <c r="D31" s="199"/>
      <c r="E31" s="200"/>
      <c r="F31" s="143">
        <f>SUM(F22:F30)</f>
        <v>72762855</v>
      </c>
      <c r="G31" s="144" t="s">
        <v>947</v>
      </c>
    </row>
    <row r="32" spans="1:7" s="29" customFormat="1" ht="37.5" customHeight="1" thickBot="1">
      <c r="A32" s="186" t="s">
        <v>146</v>
      </c>
      <c r="B32" s="187"/>
      <c r="C32" s="187"/>
      <c r="D32" s="187"/>
      <c r="E32" s="187"/>
      <c r="F32" s="201"/>
      <c r="G32" s="202"/>
    </row>
    <row r="33" spans="1:7" ht="51.75" thickBot="1">
      <c r="A33" s="115" t="s">
        <v>1300</v>
      </c>
      <c r="B33" s="127" t="str">
        <f>'متره ابنیه'!T814</f>
        <v>تهيه و نصب ستون متشكل از يك يا چند تيرآهن يا ‏ناوداني يا نبشي، كه وصله هاي اتصال و يا ورقهاي ‏تقويتي در آن به كار رفته باشد، به‌طور كامل.‏</v>
      </c>
      <c r="C33" s="127" t="str">
        <f>'متره ابنیه'!U814</f>
        <v>كيلوگرم</v>
      </c>
      <c r="D33" s="127">
        <f>'متره ابنیه'!V814</f>
        <v>25900</v>
      </c>
      <c r="E33" s="25">
        <f>VLOOKUP(A33,'متره ابنیه'!A:K,9,FALSE)</f>
        <v>2151.98</v>
      </c>
      <c r="F33" s="21">
        <f t="shared" si="3"/>
        <v>55736282</v>
      </c>
      <c r="G33" s="26"/>
    </row>
    <row r="34" spans="1:7" ht="51.75" thickBot="1">
      <c r="A34" s="115" t="s">
        <v>1308</v>
      </c>
      <c r="B34" s="127" t="str">
        <f>'متره ابنیه'!T822</f>
        <v>تهيه، ساخت و نصب تير پله از تيرآهن يا ناوداني، با ‏تمام عمليات برشكاري، جوشكاري و اتصالهاي ‏مربوط همراه با وصله هاي لازم براي اتصال به عضو ‏ديگر.‏</v>
      </c>
      <c r="C34" s="127" t="str">
        <f>'متره ابنیه'!U822</f>
        <v>كيلوگرم</v>
      </c>
      <c r="D34" s="127">
        <f>'متره ابنیه'!V822</f>
        <v>28100</v>
      </c>
      <c r="E34" s="25">
        <f>VLOOKUP(A34,'متره ابنیه'!A:K,9,FALSE)</f>
        <v>485.18</v>
      </c>
      <c r="F34" s="21">
        <f t="shared" si="3"/>
        <v>13633558</v>
      </c>
      <c r="G34" s="26"/>
    </row>
    <row r="35" spans="1:7" ht="51.75" thickBot="1">
      <c r="A35" s="115" t="s">
        <v>1325</v>
      </c>
      <c r="B35" s="127" t="str">
        <f>'متره ابنیه'!T839</f>
        <v>تهيه و نصب باد بند كه هر عضو آن از يك يا چند ‏پروفيل (نبشي، تيرآهن، ناوداني و مانند آن) تشكيل ‏شده باشد با تمام قطعات اتصال، برشكاري، ‏جوشكاري و ساييدن.‏</v>
      </c>
      <c r="C35" s="127" t="str">
        <f>'متره ابنیه'!U839</f>
        <v>كيلوگرم</v>
      </c>
      <c r="D35" s="127">
        <f>'متره ابنیه'!V839</f>
        <v>26700</v>
      </c>
      <c r="E35" s="25">
        <f>VLOOKUP(A35,'متره ابنیه'!A:K,9,FALSE)</f>
        <v>1655.4199999999998</v>
      </c>
      <c r="F35" s="21">
        <f>IF(ISNA(E35*D35),0,ROUND((E35*D35),0))</f>
        <v>44199714</v>
      </c>
      <c r="G35" s="26"/>
    </row>
    <row r="36" spans="1:7" s="30" customFormat="1" ht="38.25" customHeight="1" thickBot="1">
      <c r="A36" s="203" t="s">
        <v>946</v>
      </c>
      <c r="B36" s="199"/>
      <c r="C36" s="199"/>
      <c r="D36" s="199"/>
      <c r="E36" s="200"/>
      <c r="F36" s="31">
        <f>SUM(F33:F35)</f>
        <v>113569554</v>
      </c>
      <c r="G36" s="32" t="s">
        <v>947</v>
      </c>
    </row>
    <row r="37" spans="1:7" s="29" customFormat="1" ht="37.5" customHeight="1" thickBot="1">
      <c r="A37" s="186" t="s">
        <v>795</v>
      </c>
      <c r="B37" s="187"/>
      <c r="C37" s="187"/>
      <c r="D37" s="187"/>
      <c r="E37" s="187"/>
      <c r="F37" s="187"/>
      <c r="G37" s="188"/>
    </row>
    <row r="38" spans="1:7" ht="26.25" thickBot="1">
      <c r="A38" s="115" t="s">
        <v>1458</v>
      </c>
      <c r="B38" s="127" t="str">
        <f>'متره ابنیه'!T981</f>
        <v>بنايي با بلوك سيماني تو خالي به ضخامت حدود20 ‏سانتيمتر و ملات ماسه سيمان 1:5.‏</v>
      </c>
      <c r="C38" s="127" t="str">
        <f>'متره ابنیه'!U981</f>
        <v>مترمربع</v>
      </c>
      <c r="D38" s="127">
        <f>'متره ابنیه'!V981</f>
        <v>176000</v>
      </c>
      <c r="E38" s="25">
        <f>VLOOKUP(A38,'متره ابنیه'!A:K,9,FALSE)</f>
        <v>9.7899999999999991</v>
      </c>
      <c r="F38" s="21">
        <f t="shared" ref="F38:F45" si="4">IF(ISNA(E38*D38),0,ROUND((E38*D38),0))</f>
        <v>1723040</v>
      </c>
      <c r="G38" s="26"/>
    </row>
    <row r="39" spans="1:7" ht="26.25" thickBot="1">
      <c r="A39" s="115" t="s">
        <v>1460</v>
      </c>
      <c r="B39" s="127" t="str">
        <f>'متره ابنیه'!T983</f>
        <v>بنايي با بلوك سيماني تو خالي به ضخامت حدود10 ‏سانتيمتر و ملات ماسه سيمان 1:5.‏</v>
      </c>
      <c r="C39" s="127" t="str">
        <f>'متره ابنیه'!U983</f>
        <v>مترمربع</v>
      </c>
      <c r="D39" s="127">
        <f>'متره ابنیه'!V983</f>
        <v>96000</v>
      </c>
      <c r="E39" s="25">
        <f>VLOOKUP(A39,'متره ابنیه'!A:K,9,FALSE)</f>
        <v>56.33</v>
      </c>
      <c r="F39" s="21">
        <f t="shared" si="4"/>
        <v>5407680</v>
      </c>
      <c r="G39" s="26"/>
    </row>
    <row r="40" spans="1:7" ht="38.25">
      <c r="A40" s="115" t="s">
        <v>1471</v>
      </c>
      <c r="B40" s="127" t="str">
        <f>'متره ابنیه'!T994</f>
        <v>بنايي با بلوكهاي بتني پيش ساخته از بتن سبك (بتن ‏گازي) با ملات ماسه سيمان 1:5 به ضخامت بيشتر از ‏‏10 سانتيمتر تا 15 سانتيمتر.‏</v>
      </c>
      <c r="C40" s="127" t="str">
        <f>'متره ابنیه'!U994</f>
        <v>مترمربع</v>
      </c>
      <c r="D40" s="127">
        <f>'متره ابنیه'!V994</f>
        <v>221500</v>
      </c>
      <c r="E40" s="25">
        <f>VLOOKUP(A40,'متره ابنیه'!A:K,9,FALSE)</f>
        <v>338.44000000000005</v>
      </c>
      <c r="F40" s="21">
        <f t="shared" si="4"/>
        <v>74964460</v>
      </c>
      <c r="G40" s="26"/>
    </row>
    <row r="41" spans="1:7" s="30" customFormat="1" ht="38.25" customHeight="1" thickBot="1">
      <c r="A41" s="203" t="s">
        <v>946</v>
      </c>
      <c r="B41" s="199"/>
      <c r="C41" s="199"/>
      <c r="D41" s="199"/>
      <c r="E41" s="200"/>
      <c r="F41" s="132">
        <f>SUM(F38:F40)</f>
        <v>82095180</v>
      </c>
      <c r="G41" s="133" t="s">
        <v>947</v>
      </c>
    </row>
    <row r="42" spans="1:7" s="29" customFormat="1" ht="37.5" customHeight="1" thickBot="1">
      <c r="A42" s="186" t="s">
        <v>201</v>
      </c>
      <c r="B42" s="187"/>
      <c r="C42" s="187"/>
      <c r="D42" s="187"/>
      <c r="E42" s="187"/>
      <c r="F42" s="187"/>
      <c r="G42" s="188"/>
    </row>
    <row r="43" spans="1:7" ht="39" thickBot="1">
      <c r="A43" s="115" t="s">
        <v>1483</v>
      </c>
      <c r="B43" s="127" t="str">
        <f>'متره ابنیه'!T1013</f>
        <v>عايق كاري رطوبتي، با سه قشر اندود قير و دو لايه ‏گوني براي سطوح حمامها، توالتها و روي پي‌ها.‏</v>
      </c>
      <c r="C43" s="127" t="str">
        <f>'متره ابنیه'!U1013</f>
        <v>مترمربع</v>
      </c>
      <c r="D43" s="127">
        <f>'متره ابنیه'!V1013</f>
        <v>145500</v>
      </c>
      <c r="E43" s="25">
        <f>VLOOKUP(A43,'متره ابنیه'!A:K,9,FALSE)</f>
        <v>112.13</v>
      </c>
      <c r="F43" s="21">
        <f t="shared" si="4"/>
        <v>16314915</v>
      </c>
      <c r="G43" s="26"/>
    </row>
    <row r="44" spans="1:7" ht="26.25" thickBot="1">
      <c r="A44" s="115" t="s">
        <v>1484</v>
      </c>
      <c r="B44" s="127" t="str">
        <f>'متره ابنیه'!T1014</f>
        <v>عايق كاري رطوبتي، با سه قشر اندود قير و دو لايه ‏گوني براي ساير سطوح.‏</v>
      </c>
      <c r="C44" s="127" t="str">
        <f>'متره ابنیه'!U1014</f>
        <v>مترمربع</v>
      </c>
      <c r="D44" s="127">
        <f>'متره ابنیه'!V1014</f>
        <v>136500</v>
      </c>
      <c r="E44" s="25">
        <f>VLOOKUP(A44,'متره ابنیه'!A:K,9,FALSE)</f>
        <v>83.73</v>
      </c>
      <c r="F44" s="21">
        <f t="shared" si="4"/>
        <v>11429145</v>
      </c>
      <c r="G44" s="26"/>
    </row>
    <row r="45" spans="1:7" ht="51.75" thickBot="1">
      <c r="A45" s="115" t="s">
        <v>1488</v>
      </c>
      <c r="B45" s="127" t="str">
        <f>'متره ابنیه'!T1018</f>
        <v>عايق كاري رطوبتي، با عايق پيش ساخته درجه يك ‏متشكل از قير و الياف پلي استر و تيشو به ضخامت 3 ‏ميليمتر، به انضمام قشرآستر براي ساير سطوح.‏</v>
      </c>
      <c r="C45" s="127" t="str">
        <f>'متره ابنیه'!U1018</f>
        <v>مترمربع</v>
      </c>
      <c r="D45" s="127">
        <f>'متره ابنیه'!V1018</f>
        <v>87700</v>
      </c>
      <c r="E45" s="25">
        <f>VLOOKUP(A45,'متره ابنیه'!A:K,9,FALSE)</f>
        <v>83.73</v>
      </c>
      <c r="F45" s="21">
        <f t="shared" si="4"/>
        <v>7343121</v>
      </c>
      <c r="G45" s="26"/>
    </row>
    <row r="46" spans="1:7" s="30" customFormat="1" ht="38.25" customHeight="1" thickBot="1">
      <c r="A46" s="196" t="s">
        <v>946</v>
      </c>
      <c r="B46" s="197"/>
      <c r="C46" s="197"/>
      <c r="D46" s="197"/>
      <c r="E46" s="198"/>
      <c r="F46" s="31">
        <f>SUM(F43:F45)</f>
        <v>35087181</v>
      </c>
      <c r="G46" s="32" t="s">
        <v>947</v>
      </c>
    </row>
    <row r="47" spans="1:7" s="29" customFormat="1" ht="37.5" customHeight="1" thickBot="1">
      <c r="A47" s="186" t="s">
        <v>442</v>
      </c>
      <c r="B47" s="187"/>
      <c r="C47" s="187"/>
      <c r="D47" s="187"/>
      <c r="E47" s="187"/>
      <c r="F47" s="187"/>
      <c r="G47" s="188"/>
    </row>
    <row r="48" spans="1:7" ht="51.75" thickBot="1">
      <c r="A48" s="115" t="s">
        <v>1554</v>
      </c>
      <c r="B48" s="127" t="str">
        <f>'متره ابنیه'!T1086</f>
        <v>تهيه، ساخت و نصب در و پنجره آهني از نبشي، ‏سپري، ناوداني، ميل گرد ورق و مانند آن، با جاسازي ‏و دستمزد نصب يراق آلات همراه با جوشكاري و ‏ساييدن لازم.‏</v>
      </c>
      <c r="C48" s="127" t="str">
        <f>'متره ابنیه'!U1086</f>
        <v>كيلوگرم</v>
      </c>
      <c r="D48" s="127">
        <f>'متره ابنیه'!V1086</f>
        <v>27000</v>
      </c>
      <c r="E48" s="25">
        <f>VLOOKUP(A48,'متره ابنیه'!A:K,9,FALSE)</f>
        <v>180</v>
      </c>
      <c r="F48" s="21">
        <f t="shared" ref="F48:F50" si="5">IF(ISNA(E48*D48),0,ROUND((E48*D48),0))</f>
        <v>4860000</v>
      </c>
      <c r="G48" s="26"/>
    </row>
    <row r="49" spans="1:7" ht="51.75" thickBot="1">
      <c r="A49" s="115" t="s">
        <v>1557</v>
      </c>
      <c r="B49" s="127" t="str">
        <f>'متره ابنیه'!T1089</f>
        <v>تهيه، ساخت و نصب حفاظ نرده و نرده بان و ‏قابسازي فلزي كف پله ها از لوله سياه و پروفيلهاي تو ‏خالي، باجا سازي و دستمزد نصب يراق آلات همراه ‏با جوشكاري وساييدن لازم.‏</v>
      </c>
      <c r="C49" s="127" t="str">
        <f>'متره ابنیه'!U1089</f>
        <v>كيلوگرم</v>
      </c>
      <c r="D49" s="127">
        <f>'متره ابنیه'!V1089</f>
        <v>30400</v>
      </c>
      <c r="E49" s="25">
        <f>VLOOKUP(A49,'متره ابنیه'!A:K,9,FALSE)</f>
        <v>49.6</v>
      </c>
      <c r="F49" s="21">
        <f t="shared" si="5"/>
        <v>1507840</v>
      </c>
      <c r="G49" s="26"/>
    </row>
    <row r="50" spans="1:7" ht="26.25" thickBot="1">
      <c r="A50" s="115" t="s">
        <v>1558</v>
      </c>
      <c r="B50" s="127" t="str">
        <f>'متره ابنیه'!T1090</f>
        <v>تهيه و نصب ريل و قرقره براي درها و پنجره هاي ‏كشويي آهني.‏</v>
      </c>
      <c r="C50" s="127" t="str">
        <f>'متره ابنیه'!U1090</f>
        <v>كيلوگرم</v>
      </c>
      <c r="D50" s="127">
        <f>'متره ابنیه'!V1090</f>
        <v>48900</v>
      </c>
      <c r="E50" s="25">
        <f>VLOOKUP(A50,'متره ابنیه'!A:K,9,FALSE)</f>
        <v>74.75</v>
      </c>
      <c r="F50" s="21">
        <f t="shared" si="5"/>
        <v>3655275</v>
      </c>
      <c r="G50" s="26"/>
    </row>
    <row r="51" spans="1:7" ht="51.75" thickBot="1">
      <c r="A51" s="115" t="s">
        <v>1578</v>
      </c>
      <c r="B51" s="127" t="str">
        <f>'متره ابنیه'!T1110</f>
        <v>تهيه، ساخت و نصب لوله ناودان و دودكش به قطر ‏‏10 سانتيمتر از ورق گالوانيزه سفيد به ضخامت 0.6 ‏ميليمتر، با اتصالات مربوط و تمام وسايل و لوازم ‏نصب.‏</v>
      </c>
      <c r="C51" s="127" t="str">
        <f>'متره ابنیه'!U1110</f>
        <v>مترطول</v>
      </c>
      <c r="D51" s="127">
        <f>'متره ابنیه'!V1110</f>
        <v>83000</v>
      </c>
      <c r="E51" s="25">
        <f>VLOOKUP(A51,'متره ابنیه'!A:K,9,FALSE)</f>
        <v>7.5500000000000007</v>
      </c>
      <c r="F51" s="21">
        <f t="shared" ref="F51:F52" si="6">IF(ISNA(E51*D51),0,ROUND((E51*D51),0))</f>
        <v>626650</v>
      </c>
      <c r="G51" s="26"/>
    </row>
    <row r="52" spans="1:7">
      <c r="A52" s="115" t="s">
        <v>1587</v>
      </c>
      <c r="B52" s="127" t="str">
        <f>'متره ابنیه'!T1119</f>
        <v>تهيه و نصب صفحات رابيتس براي سطوح كاذب.‏</v>
      </c>
      <c r="C52" s="127" t="str">
        <f>'متره ابنیه'!U1119</f>
        <v>مترمربع</v>
      </c>
      <c r="D52" s="127">
        <f>'متره ابنیه'!V1119</f>
        <v>29600</v>
      </c>
      <c r="E52" s="25">
        <f>VLOOKUP(A52,'متره ابنیه'!A:K,9,FALSE)</f>
        <v>58.75</v>
      </c>
      <c r="F52" s="21">
        <f t="shared" si="6"/>
        <v>1739000</v>
      </c>
      <c r="G52" s="26"/>
    </row>
    <row r="53" spans="1:7" s="30" customFormat="1" ht="38.25" customHeight="1" thickBot="1">
      <c r="A53" s="203" t="s">
        <v>946</v>
      </c>
      <c r="B53" s="199"/>
      <c r="C53" s="199"/>
      <c r="D53" s="199"/>
      <c r="E53" s="200"/>
      <c r="F53" s="132">
        <f>SUM(F48:F52)</f>
        <v>12388765</v>
      </c>
      <c r="G53" s="133" t="s">
        <v>947</v>
      </c>
    </row>
    <row r="54" spans="1:7" s="29" customFormat="1" ht="37.5" customHeight="1" thickBot="1">
      <c r="A54" s="186" t="s">
        <v>487</v>
      </c>
      <c r="B54" s="187"/>
      <c r="C54" s="187"/>
      <c r="D54" s="187"/>
      <c r="E54" s="187"/>
      <c r="F54" s="187"/>
      <c r="G54" s="188"/>
    </row>
    <row r="55" spans="1:7" ht="39" thickBot="1">
      <c r="A55" s="115" t="s">
        <v>1606</v>
      </c>
      <c r="B55" s="127" t="str">
        <f>'متره ابنیه'!T1140</f>
        <v>تهيه، ساخت و نصب در و پنجره آلومينيومي يک ‏جداره و يا دو جداره از پروفيل اس تي كه در آن از ‏ميل گرد فولادي استفاده نشده باشد.‏</v>
      </c>
      <c r="C55" s="127" t="str">
        <f>'متره ابنیه'!U1140</f>
        <v>كيلوگرم</v>
      </c>
      <c r="D55" s="127">
        <f>'متره ابنیه'!V1140</f>
        <v>134000</v>
      </c>
      <c r="E55" s="25" t="e">
        <f>VLOOKUP(A55,'متره ابنیه'!A:K,9,FALSE)</f>
        <v>#N/A</v>
      </c>
      <c r="F55" s="21">
        <v>86400000</v>
      </c>
      <c r="G55" s="26"/>
    </row>
    <row r="56" spans="1:7" s="30" customFormat="1" ht="38.25" customHeight="1" thickBot="1">
      <c r="A56" s="196" t="s">
        <v>946</v>
      </c>
      <c r="B56" s="197"/>
      <c r="C56" s="197"/>
      <c r="D56" s="197"/>
      <c r="E56" s="198"/>
      <c r="F56" s="31">
        <f>SUM(F55:F55)</f>
        <v>86400000</v>
      </c>
      <c r="G56" s="32" t="s">
        <v>947</v>
      </c>
    </row>
    <row r="57" spans="1:7" s="29" customFormat="1" ht="37.5" customHeight="1" thickBot="1">
      <c r="A57" s="186" t="s">
        <v>28</v>
      </c>
      <c r="B57" s="187"/>
      <c r="C57" s="187"/>
      <c r="D57" s="187"/>
      <c r="E57" s="187"/>
      <c r="F57" s="187"/>
      <c r="G57" s="188"/>
    </row>
    <row r="58" spans="1:7" ht="26.25" thickBot="1">
      <c r="A58" s="115" t="s">
        <v>1647</v>
      </c>
      <c r="B58" s="127" t="str">
        <f>'متره ابنیه'!T1181</f>
        <v>اندود گچ و خاك به ضخامت تا 2.5 سانتيمتر، براي ‏زير سقفها.‏</v>
      </c>
      <c r="C58" s="127" t="str">
        <f>'متره ابنیه'!U1181</f>
        <v>مترمربع</v>
      </c>
      <c r="D58" s="127">
        <f>'متره ابنیه'!V1181</f>
        <v>50900</v>
      </c>
      <c r="E58" s="25">
        <f>VLOOKUP(A58,'متره ابنیه'!A:K,9,FALSE)</f>
        <v>141.47999999999999</v>
      </c>
      <c r="F58" s="21">
        <f t="shared" ref="F58:F60" si="7">IF(ISNA(E58*D58),0,ROUND((E58*D58),0))</f>
        <v>7201332</v>
      </c>
      <c r="G58" s="26"/>
    </row>
    <row r="59" spans="1:7" ht="16.5" thickBot="1">
      <c r="A59" s="115" t="s">
        <v>1649</v>
      </c>
      <c r="B59" s="127" t="str">
        <f>'متره ابنیه'!T1183</f>
        <v>سفيد كاري زير سقفها و پرداخت آن با گچ كشته.‏</v>
      </c>
      <c r="C59" s="127" t="str">
        <f>'متره ابنیه'!U1183</f>
        <v>مترمربع</v>
      </c>
      <c r="D59" s="127">
        <f>'متره ابنیه'!V1183</f>
        <v>42100</v>
      </c>
      <c r="E59" s="25">
        <f>VLOOKUP(A59,'متره ابنیه'!A:K,9,FALSE)</f>
        <v>141.47999999999999</v>
      </c>
      <c r="F59" s="21">
        <f t="shared" si="7"/>
        <v>5956308</v>
      </c>
      <c r="G59" s="26"/>
    </row>
    <row r="60" spans="1:7" ht="26.25" thickBot="1">
      <c r="A60" s="115" t="s">
        <v>1663</v>
      </c>
      <c r="B60" s="127" t="str">
        <f>'متره ابنیه'!T1197</f>
        <v>اندود سيماني با ملات ماسه سيمان 1:4 به ضخامت ‏حدود 2 سانتيمتر، براي زير سقف.‏</v>
      </c>
      <c r="C60" s="127" t="str">
        <f>'متره ابنیه'!U1197</f>
        <v>مترمربع</v>
      </c>
      <c r="D60" s="127">
        <f>'متره ابنیه'!V1197</f>
        <v>68500</v>
      </c>
      <c r="E60" s="25">
        <f>VLOOKUP(A60,'متره ابنیه'!A:K,9,FALSE)</f>
        <v>29.04</v>
      </c>
      <c r="F60" s="21">
        <f t="shared" si="7"/>
        <v>1989240</v>
      </c>
      <c r="G60" s="26"/>
    </row>
    <row r="61" spans="1:7" s="30" customFormat="1" ht="38.25" customHeight="1" thickBot="1">
      <c r="A61" s="203" t="s">
        <v>946</v>
      </c>
      <c r="B61" s="199"/>
      <c r="C61" s="199"/>
      <c r="D61" s="199"/>
      <c r="E61" s="200"/>
      <c r="F61" s="31">
        <f>SUM(F58:F60)</f>
        <v>15146880</v>
      </c>
      <c r="G61" s="32" t="s">
        <v>947</v>
      </c>
    </row>
    <row r="62" spans="1:7" s="29" customFormat="1" ht="37.5" customHeight="1" thickBot="1">
      <c r="A62" s="186" t="s">
        <v>45</v>
      </c>
      <c r="B62" s="187"/>
      <c r="C62" s="187"/>
      <c r="D62" s="187"/>
      <c r="E62" s="187"/>
      <c r="F62" s="187"/>
      <c r="G62" s="188"/>
    </row>
    <row r="63" spans="1:7" ht="26.25" thickBot="1">
      <c r="A63" s="117" t="s">
        <v>1766</v>
      </c>
      <c r="B63" s="127" t="str">
        <f>'متره ابنیه'!T1300</f>
        <v>كاشي كاري با كاشي لعابي با سطح تا 2.5 دسيمتر ‏مربع‎.‎</v>
      </c>
      <c r="C63" s="127" t="str">
        <f>'متره ابنیه'!U1300</f>
        <v>مترمربع</v>
      </c>
      <c r="D63" s="127">
        <f>'متره ابنیه'!V1300</f>
        <v>197000</v>
      </c>
      <c r="E63" s="25">
        <f>VLOOKUP(A63,'متره ابنیه'!A:K,9,FALSE)</f>
        <v>219.10999999999999</v>
      </c>
      <c r="F63" s="21">
        <f t="shared" ref="F63" si="8">IF(ISNA(E63*D63),0,ROUND((E63*D63),0))</f>
        <v>43164670</v>
      </c>
      <c r="G63" s="26"/>
    </row>
    <row r="64" spans="1:7" s="30" customFormat="1" ht="38.25" customHeight="1" thickBot="1">
      <c r="A64" s="196" t="s">
        <v>946</v>
      </c>
      <c r="B64" s="197"/>
      <c r="C64" s="197"/>
      <c r="D64" s="197"/>
      <c r="E64" s="198"/>
      <c r="F64" s="31">
        <f>SUM(F63:F63)</f>
        <v>43164670</v>
      </c>
      <c r="G64" s="32" t="s">
        <v>947</v>
      </c>
    </row>
    <row r="65" spans="1:7" s="29" customFormat="1" ht="37.5" customHeight="1" thickBot="1">
      <c r="A65" s="186" t="s">
        <v>62</v>
      </c>
      <c r="B65" s="187"/>
      <c r="C65" s="187"/>
      <c r="D65" s="187"/>
      <c r="E65" s="187"/>
      <c r="F65" s="187"/>
      <c r="G65" s="188"/>
    </row>
    <row r="66" spans="1:7" ht="26.25" thickBot="1">
      <c r="A66" s="115" t="s">
        <v>1794</v>
      </c>
      <c r="B66" s="127" t="str">
        <f>'متره ابنیه'!T1328</f>
        <v>فرش كف با موزاييك ايراني به ابعاد 25×25 سانتيمتر.‏</v>
      </c>
      <c r="C66" s="127" t="str">
        <f>'متره ابنیه'!U1328</f>
        <v>مترمربع</v>
      </c>
      <c r="D66" s="127">
        <f>'متره ابنیه'!V1328</f>
        <v>160000</v>
      </c>
      <c r="E66" s="25" t="e">
        <f>VLOOKUP(A66,'متره ابنیه'!A:K,9,FALSE)</f>
        <v>#N/A</v>
      </c>
      <c r="F66" s="21">
        <v>4640000</v>
      </c>
      <c r="G66" s="26"/>
    </row>
    <row r="67" spans="1:7" s="30" customFormat="1" ht="38.25" customHeight="1" thickBot="1">
      <c r="A67" s="203" t="s">
        <v>946</v>
      </c>
      <c r="B67" s="199"/>
      <c r="C67" s="199"/>
      <c r="D67" s="199"/>
      <c r="E67" s="200"/>
      <c r="F67" s="31">
        <f>SUM(F66:F66)</f>
        <v>4640000</v>
      </c>
      <c r="G67" s="32" t="s">
        <v>947</v>
      </c>
    </row>
    <row r="68" spans="1:7" s="29" customFormat="1" ht="37.5" customHeight="1" thickBot="1">
      <c r="A68" s="186" t="s">
        <v>80</v>
      </c>
      <c r="B68" s="187"/>
      <c r="C68" s="187"/>
      <c r="D68" s="187"/>
      <c r="E68" s="187"/>
      <c r="F68" s="187"/>
      <c r="G68" s="188"/>
    </row>
    <row r="69" spans="1:7" ht="26.25" thickBot="1">
      <c r="A69" s="115" t="s">
        <v>1837</v>
      </c>
      <c r="B69" s="127" t="str">
        <f>'متره ابنیه'!T1372</f>
        <v>تهيه و نصب سنگ گرانيت سفيد نطنز در سطوح افقي ‏به ضخامت 1.5 تا 2 سانتيمتر.‏</v>
      </c>
      <c r="C69" s="127" t="str">
        <f>'متره ابنیه'!U1372</f>
        <v>مترمربع</v>
      </c>
      <c r="D69" s="127">
        <f>'متره ابنیه'!V1372</f>
        <v>442000</v>
      </c>
      <c r="E69" s="25">
        <f>VLOOKUP(A69,'متره ابنیه'!A:K,9,FALSE)</f>
        <v>85.94</v>
      </c>
      <c r="F69" s="21">
        <f t="shared" ref="F69" si="9">IF(ISNA(E69*D69),0,ROUND((E69*D69),0))</f>
        <v>37985480</v>
      </c>
      <c r="G69" s="26"/>
    </row>
    <row r="70" spans="1:7" s="30" customFormat="1" ht="38.25" customHeight="1" thickBot="1">
      <c r="A70" s="203" t="s">
        <v>946</v>
      </c>
      <c r="B70" s="199"/>
      <c r="C70" s="199"/>
      <c r="D70" s="199"/>
      <c r="E70" s="200"/>
      <c r="F70" s="31">
        <f>SUM(F69:F69)</f>
        <v>37985480</v>
      </c>
      <c r="G70" s="32" t="s">
        <v>947</v>
      </c>
    </row>
    <row r="71" spans="1:7" s="29" customFormat="1" ht="37.5" customHeight="1" thickBot="1">
      <c r="A71" s="186" t="s">
        <v>667</v>
      </c>
      <c r="B71" s="187"/>
      <c r="C71" s="187"/>
      <c r="D71" s="187"/>
      <c r="E71" s="187"/>
      <c r="F71" s="187"/>
      <c r="G71" s="188"/>
    </row>
    <row r="72" spans="1:7" ht="26.25" thickBot="1">
      <c r="A72" s="115" t="s">
        <v>1902</v>
      </c>
      <c r="B72" s="127" t="str">
        <f>'متره ابنیه'!T1454</f>
        <v>تهيه و نصب شيشه 5 ميليمتري ساده با چسب ‏سيليکون.‏</v>
      </c>
      <c r="C72" s="127" t="str">
        <f>'متره ابنیه'!U1454</f>
        <v>مترمربع</v>
      </c>
      <c r="D72" s="127">
        <f>'متره ابنیه'!V1454</f>
        <v>201000</v>
      </c>
      <c r="E72" s="25">
        <f>VLOOKUP(A72,'متره ابنیه'!A:K,9,FALSE)</f>
        <v>22.36</v>
      </c>
      <c r="F72" s="21">
        <f t="shared" ref="F72:F77" si="10">IF(ISNA(E72*D72),0,ROUND((E72*D72),0))</f>
        <v>4494360</v>
      </c>
      <c r="G72" s="26"/>
    </row>
    <row r="73" spans="1:7" s="30" customFormat="1" ht="38.25" customHeight="1" thickBot="1">
      <c r="A73" s="196" t="s">
        <v>946</v>
      </c>
      <c r="B73" s="197"/>
      <c r="C73" s="197"/>
      <c r="D73" s="197"/>
      <c r="E73" s="198"/>
      <c r="F73" s="31">
        <f>SUM(F72:F72)</f>
        <v>4494360</v>
      </c>
      <c r="G73" s="32" t="s">
        <v>947</v>
      </c>
    </row>
    <row r="74" spans="1:7" s="29" customFormat="1" ht="37.5" customHeight="1" thickBot="1">
      <c r="A74" s="186" t="s">
        <v>698</v>
      </c>
      <c r="B74" s="187"/>
      <c r="C74" s="187"/>
      <c r="D74" s="187"/>
      <c r="E74" s="187"/>
      <c r="F74" s="187"/>
      <c r="G74" s="188"/>
    </row>
    <row r="75" spans="1:7" ht="26.25" thickBot="1">
      <c r="A75" s="115" t="s">
        <v>1932</v>
      </c>
      <c r="B75" s="127" t="str">
        <f>'متره ابنیه'!T1484</f>
        <v>زنگ زدايي اسكلتهاي فلزي و يا ميلگرد به روش ‏ماسه پاشي (سندبلاست).‏</v>
      </c>
      <c r="C75" s="127" t="str">
        <f>'متره ابنیه'!U1484</f>
        <v>کیلوگرم</v>
      </c>
      <c r="D75" s="127">
        <f>'متره ابنیه'!V1484</f>
        <v>2040</v>
      </c>
      <c r="E75" s="25">
        <f>VLOOKUP(A75,'متره ابنیه'!A:K,9,FALSE)</f>
        <v>7055</v>
      </c>
      <c r="F75" s="21">
        <f t="shared" si="10"/>
        <v>14392200</v>
      </c>
      <c r="G75" s="26"/>
    </row>
    <row r="76" spans="1:7" ht="26.25" thickBot="1">
      <c r="A76" s="115" t="s">
        <v>1936</v>
      </c>
      <c r="B76" s="127" t="str">
        <f>'متره ابنیه'!T1488</f>
        <v>تهيه مصالح و اجراي يك دست رنگ ضد زنگ روي ‏اسكلت فلزي.‏</v>
      </c>
      <c r="C76" s="127" t="str">
        <f>'متره ابنیه'!U1488</f>
        <v>کیلوگرم</v>
      </c>
      <c r="D76" s="127">
        <f>'متره ابنیه'!V1488</f>
        <v>750</v>
      </c>
      <c r="E76" s="25">
        <f>VLOOKUP(A76,'متره ابنیه'!A:K,9,FALSE)</f>
        <v>7055</v>
      </c>
      <c r="F76" s="21">
        <f t="shared" si="10"/>
        <v>5291250</v>
      </c>
      <c r="G76" s="27"/>
    </row>
    <row r="77" spans="1:7" ht="26.25" thickBot="1">
      <c r="A77" s="115" t="s">
        <v>1951</v>
      </c>
      <c r="B77" s="127" t="str">
        <f>'متره ابنیه'!T1503</f>
        <v>تهيه مصالح و اجراي رنگ روغني كامل روي اندود ‏گچي ديوارها و سقفها.‏</v>
      </c>
      <c r="C77" s="127" t="str">
        <f>'متره ابنیه'!U1503</f>
        <v>مترمربع</v>
      </c>
      <c r="D77" s="127">
        <f>'متره ابنیه'!V1503</f>
        <v>65000</v>
      </c>
      <c r="E77" s="25">
        <f>VLOOKUP(A77,'متره ابنیه'!A:K,9,FALSE)</f>
        <v>403</v>
      </c>
      <c r="F77" s="21">
        <f t="shared" si="10"/>
        <v>26195000</v>
      </c>
      <c r="G77" s="27"/>
    </row>
    <row r="78" spans="1:7" s="30" customFormat="1" ht="38.25" customHeight="1" thickBot="1">
      <c r="A78" s="196" t="s">
        <v>946</v>
      </c>
      <c r="B78" s="197"/>
      <c r="C78" s="197"/>
      <c r="D78" s="197"/>
      <c r="E78" s="198"/>
      <c r="F78" s="31">
        <f>SUM(F75:F77)</f>
        <v>45878450</v>
      </c>
      <c r="G78" s="32" t="s">
        <v>947</v>
      </c>
    </row>
    <row r="79" spans="1:7" s="29" customFormat="1" ht="37.5" customHeight="1" thickBot="1">
      <c r="A79" s="186" t="s">
        <v>339</v>
      </c>
      <c r="B79" s="187"/>
      <c r="C79" s="187"/>
      <c r="D79" s="187"/>
      <c r="E79" s="187"/>
      <c r="F79" s="187"/>
      <c r="G79" s="188"/>
    </row>
    <row r="80" spans="1:7" ht="26.25" thickBot="1">
      <c r="A80" s="115" t="s">
        <v>1990</v>
      </c>
      <c r="B80" s="127" t="str">
        <f>'متره ابنیه'!T1543</f>
        <v>حمل آهن آلات و سيمان پاكتي، نسبت به مازاد بر 75 ‏كيلومتر تا فاصله 150 كيلومتر.‏</v>
      </c>
      <c r="C80" s="127" t="str">
        <f>'متره ابنیه'!U1543</f>
        <v>تن کیلومتر</v>
      </c>
      <c r="D80" s="127">
        <f>'متره ابنیه'!V1543</f>
        <v>595</v>
      </c>
      <c r="E80" s="25">
        <f>VLOOKUP(A80,'متره ابنیه'!A:K,9,FALSE)</f>
        <v>7055</v>
      </c>
      <c r="F80" s="21">
        <f t="shared" ref="F80" si="11">IF(ISNA(E80*D80),0,ROUND((E80*D80),0))</f>
        <v>4197725</v>
      </c>
      <c r="G80" s="27"/>
    </row>
    <row r="81" spans="1:7" s="30" customFormat="1" ht="38.25" customHeight="1" thickBot="1">
      <c r="A81" s="196" t="s">
        <v>946</v>
      </c>
      <c r="B81" s="197"/>
      <c r="C81" s="197"/>
      <c r="D81" s="197"/>
      <c r="E81" s="198"/>
      <c r="F81" s="31">
        <f>SUM(F80:F80)</f>
        <v>4197725</v>
      </c>
      <c r="G81" s="32" t="s">
        <v>947</v>
      </c>
    </row>
  </sheetData>
  <protectedRanges>
    <protectedRange sqref="A57 A5 A9 A79 A12 A68 A15 A21 A32 A62 A74 A37 A42 A65 A71 A47 A54" name="Range1"/>
    <protectedRange sqref="I1" name="Range1_1"/>
  </protectedRanges>
  <mergeCells count="42">
    <mergeCell ref="A79:G79"/>
    <mergeCell ref="A81:E81"/>
    <mergeCell ref="A78:E78"/>
    <mergeCell ref="A62:G62"/>
    <mergeCell ref="A65:G65"/>
    <mergeCell ref="A64:E64"/>
    <mergeCell ref="A73:E73"/>
    <mergeCell ref="A71:G71"/>
    <mergeCell ref="A68:G68"/>
    <mergeCell ref="A74:G74"/>
    <mergeCell ref="A67:E67"/>
    <mergeCell ref="A70:E70"/>
    <mergeCell ref="A56:E56"/>
    <mergeCell ref="A61:E61"/>
    <mergeCell ref="A36:E36"/>
    <mergeCell ref="A57:G57"/>
    <mergeCell ref="A54:G54"/>
    <mergeCell ref="A47:G47"/>
    <mergeCell ref="A53:E53"/>
    <mergeCell ref="A37:G37"/>
    <mergeCell ref="A42:G42"/>
    <mergeCell ref="A41:E41"/>
    <mergeCell ref="A46:E46"/>
    <mergeCell ref="A15:G15"/>
    <mergeCell ref="A21:G21"/>
    <mergeCell ref="A32:G32"/>
    <mergeCell ref="A20:E20"/>
    <mergeCell ref="A31:E31"/>
    <mergeCell ref="A9:G9"/>
    <mergeCell ref="A8:E8"/>
    <mergeCell ref="A11:E11"/>
    <mergeCell ref="A14:E14"/>
    <mergeCell ref="A12:G12"/>
    <mergeCell ref="F1:G1"/>
    <mergeCell ref="F2:G2"/>
    <mergeCell ref="I1:I4"/>
    <mergeCell ref="A5:G5"/>
    <mergeCell ref="A1:B1"/>
    <mergeCell ref="A2:B2"/>
    <mergeCell ref="C3:E3"/>
    <mergeCell ref="C1:E1"/>
    <mergeCell ref="C2:E2"/>
  </mergeCells>
  <printOptions horizontalCentered="1"/>
  <pageMargins left="0.19685039370078741" right="0.78740157480314965" top="0.98425196850393704" bottom="0.78740157480314965" header="0.74803149606299213" footer="0.59055118110236227"/>
  <pageSetup paperSize="9" scale="60" fitToHeight="0" orientation="portrait" verticalDpi="300" r:id="rId1"/>
  <headerFooter alignWithMargins="0">
    <oddHeader xml:space="preserve">&amp;L&amp;"B Badr,Regular"&amp;12صفحه &amp;P از &amp;N صفحه   &amp;"-,Regular"&amp;11 </oddHeader>
    <oddFooter>&amp;Lhttp://analyze.blogfa.com</oddFooter>
  </headerFooter>
  <rowBreaks count="17" manualBreakCount="17">
    <brk id="4" max="6" man="1"/>
    <brk id="8" max="6" man="1"/>
    <brk id="11" max="6" man="1"/>
    <brk id="14" max="6" man="1"/>
    <brk id="20" max="6" man="1"/>
    <brk id="31" max="6" man="1"/>
    <brk id="36" max="6" man="1"/>
    <brk id="41" max="6" man="1"/>
    <brk id="46" max="6" man="1"/>
    <brk id="53" max="6" man="1"/>
    <brk id="56" max="6" man="1"/>
    <brk id="61" max="6" man="1"/>
    <brk id="64" max="6" man="1"/>
    <brk id="67" max="6" man="1"/>
    <brk id="70" max="6" man="1"/>
    <brk id="73" max="6" man="1"/>
    <brk id="78" max="6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X1650"/>
  <sheetViews>
    <sheetView rightToLeft="1" tabSelected="1" zoomScale="85" zoomScaleNormal="85" workbookViewId="0">
      <pane ySplit="4" topLeftCell="A139" activePane="bottomLeft" state="frozen"/>
      <selection pane="bottomLeft" activeCell="B128" sqref="B128:G128"/>
    </sheetView>
  </sheetViews>
  <sheetFormatPr defaultColWidth="15.7109375" defaultRowHeight="24.95" customHeight="1"/>
  <cols>
    <col min="1" max="1" width="10.28515625" style="36" customWidth="1"/>
    <col min="2" max="2" width="39.42578125" style="11" customWidth="1"/>
    <col min="3" max="3" width="6.28515625" style="5" customWidth="1"/>
    <col min="4" max="7" width="8.7109375" style="5" customWidth="1"/>
    <col min="8" max="8" width="10.85546875" style="5" bestFit="1" customWidth="1"/>
    <col min="9" max="9" width="14.42578125" style="139" customWidth="1"/>
    <col min="10" max="10" width="9" style="12" bestFit="1" customWidth="1"/>
    <col min="11" max="11" width="15.7109375" style="13"/>
    <col min="12" max="12" width="3" style="5" customWidth="1"/>
    <col min="13" max="13" width="13.28515625" style="42" customWidth="1"/>
    <col min="14" max="14" width="21.140625" style="5" customWidth="1"/>
    <col min="15" max="15" width="15.7109375" style="5" customWidth="1"/>
    <col min="16" max="16" width="12.140625" style="5" customWidth="1"/>
    <col min="17" max="17" width="4.7109375" style="5" customWidth="1"/>
    <col min="18" max="18" width="15.7109375" style="5" customWidth="1"/>
    <col min="19" max="19" width="4.7109375" style="5" customWidth="1"/>
    <col min="20" max="20" width="15.7109375" style="5" customWidth="1"/>
    <col min="21" max="22" width="12.42578125" style="5" customWidth="1"/>
    <col min="23" max="23" width="10.5703125" style="5" customWidth="1"/>
    <col min="24" max="16384" width="15.7109375" style="5"/>
  </cols>
  <sheetData>
    <row r="1" spans="1:14" s="4" customFormat="1" ht="24.95" customHeight="1">
      <c r="A1" s="218" t="str">
        <f>'خلاصه مالی'!A1</f>
        <v>پروژه:</v>
      </c>
      <c r="B1" s="219"/>
      <c r="C1" s="220" t="str">
        <f>'خلاصه مالی'!B1</f>
        <v xml:space="preserve">مشاور: </v>
      </c>
      <c r="D1" s="220"/>
      <c r="E1" s="220"/>
      <c r="F1" s="220"/>
      <c r="G1" s="220"/>
      <c r="H1" s="220"/>
      <c r="I1" s="134"/>
      <c r="J1" s="208" t="str">
        <f>'خلاصه مالی'!E5</f>
        <v>برآورد اولیه</v>
      </c>
      <c r="K1" s="209"/>
      <c r="M1" s="212" t="s">
        <v>2254</v>
      </c>
      <c r="N1" s="213"/>
    </row>
    <row r="2" spans="1:14" s="4" customFormat="1" ht="24.95" customHeight="1">
      <c r="A2" s="224" t="str">
        <f>'خلاصه مالی'!A2</f>
        <v>کارفرما:</v>
      </c>
      <c r="B2" s="225"/>
      <c r="C2" s="221" t="str">
        <f>'خلاصه مالی'!B2</f>
        <v>پیمانکار:</v>
      </c>
      <c r="D2" s="221"/>
      <c r="E2" s="221"/>
      <c r="F2" s="221"/>
      <c r="G2" s="221"/>
      <c r="H2" s="221"/>
      <c r="I2" s="135"/>
      <c r="J2" s="210">
        <v>1394</v>
      </c>
      <c r="K2" s="211"/>
      <c r="M2" s="214"/>
      <c r="N2" s="215"/>
    </row>
    <row r="3" spans="1:14" s="4" customFormat="1" ht="24.95" customHeight="1" thickBot="1">
      <c r="A3" s="76" t="s">
        <v>929</v>
      </c>
      <c r="B3" s="77" t="s">
        <v>2535</v>
      </c>
      <c r="C3" s="223" t="s">
        <v>985</v>
      </c>
      <c r="D3" s="223"/>
      <c r="E3" s="223"/>
      <c r="F3" s="223"/>
      <c r="G3" s="223"/>
      <c r="H3" s="223"/>
      <c r="I3" s="136"/>
      <c r="J3" s="78"/>
      <c r="K3" s="79"/>
      <c r="M3" s="214"/>
      <c r="N3" s="215"/>
    </row>
    <row r="4" spans="1:14" ht="39.75" customHeight="1" thickBot="1">
      <c r="A4" s="71" t="s">
        <v>930</v>
      </c>
      <c r="B4" s="72" t="s">
        <v>931</v>
      </c>
      <c r="C4" s="72" t="s">
        <v>932</v>
      </c>
      <c r="D4" s="72" t="s">
        <v>933</v>
      </c>
      <c r="E4" s="72" t="s">
        <v>934</v>
      </c>
      <c r="F4" s="73" t="s">
        <v>935</v>
      </c>
      <c r="G4" s="73" t="s">
        <v>1002</v>
      </c>
      <c r="H4" s="72" t="s">
        <v>936</v>
      </c>
      <c r="I4" s="137" t="s">
        <v>937</v>
      </c>
      <c r="J4" s="74" t="s">
        <v>938</v>
      </c>
      <c r="K4" s="75" t="s">
        <v>939</v>
      </c>
      <c r="M4" s="216"/>
      <c r="N4" s="217"/>
    </row>
    <row r="5" spans="1:14" ht="45.75" customHeight="1">
      <c r="A5" s="34">
        <f>IF(B5&gt;0,1,0)</f>
        <v>0</v>
      </c>
      <c r="B5" s="222"/>
      <c r="C5" s="205"/>
      <c r="D5" s="205"/>
      <c r="E5" s="205"/>
      <c r="F5" s="205"/>
      <c r="G5" s="205"/>
      <c r="H5" s="6"/>
      <c r="I5" s="138"/>
      <c r="J5" s="7"/>
      <c r="K5" s="8"/>
      <c r="M5" s="61" t="s">
        <v>857</v>
      </c>
    </row>
    <row r="6" spans="1:14" ht="24.95" customHeight="1">
      <c r="A6" s="34">
        <f t="shared" ref="A6:A12" si="0">IF(H6&gt;0,1,0)</f>
        <v>1</v>
      </c>
      <c r="B6" s="10" t="s">
        <v>2392</v>
      </c>
      <c r="C6" s="2">
        <v>1</v>
      </c>
      <c r="D6" s="2">
        <v>6.21</v>
      </c>
      <c r="E6" s="2">
        <v>0.8</v>
      </c>
      <c r="F6" s="2">
        <v>1</v>
      </c>
      <c r="G6" s="2"/>
      <c r="H6" s="3">
        <f>IF(AND(C6=0,D6=0,E6=0,F6=0,G6=0),0,ROUND(IF(C6=0,1,C6)*IF(D6=0,1,D6)*IF(E6=0,1,E6)*IF(F6=0,1,F6)*IF(G6=0,1,G6),2))</f>
        <v>4.97</v>
      </c>
      <c r="I6" s="138"/>
      <c r="J6" s="7"/>
      <c r="K6" s="8"/>
      <c r="M6" s="62"/>
    </row>
    <row r="7" spans="1:14" ht="24.95" customHeight="1">
      <c r="A7" s="34">
        <f t="shared" si="0"/>
        <v>1</v>
      </c>
      <c r="B7" s="10" t="s">
        <v>2393</v>
      </c>
      <c r="C7" s="2">
        <v>1</v>
      </c>
      <c r="D7" s="2">
        <v>6.12</v>
      </c>
      <c r="E7" s="2">
        <v>0.8</v>
      </c>
      <c r="F7" s="2">
        <v>1</v>
      </c>
      <c r="G7" s="2"/>
      <c r="H7" s="3">
        <f t="shared" ref="H7:H12" si="1">IF(AND(C7=0,D7=0,E7=0,F7=0,G7=0),0,ROUND(IF(C7=0,1,C7)*IF(D7=0,1,D7)*IF(E7=0,1,E7)*IF(F7=0,1,F7)*IF(G7=0,1,G7),2))</f>
        <v>4.9000000000000004</v>
      </c>
      <c r="I7" s="138"/>
      <c r="J7" s="7"/>
      <c r="K7" s="8"/>
      <c r="M7" s="62"/>
    </row>
    <row r="8" spans="1:14" ht="24.95" customHeight="1">
      <c r="A8" s="34">
        <f t="shared" si="0"/>
        <v>1</v>
      </c>
      <c r="B8" s="10" t="s">
        <v>2394</v>
      </c>
      <c r="C8" s="2">
        <v>1</v>
      </c>
      <c r="D8" s="2">
        <v>5.95</v>
      </c>
      <c r="E8" s="2">
        <v>0.8</v>
      </c>
      <c r="F8" s="2">
        <v>1</v>
      </c>
      <c r="G8" s="2"/>
      <c r="H8" s="3">
        <f t="shared" si="1"/>
        <v>4.76</v>
      </c>
      <c r="I8" s="138"/>
      <c r="J8" s="7"/>
      <c r="K8" s="8"/>
      <c r="M8" s="62"/>
    </row>
    <row r="9" spans="1:14" ht="24.95" customHeight="1">
      <c r="A9" s="34">
        <f t="shared" si="0"/>
        <v>1</v>
      </c>
      <c r="B9" s="10" t="s">
        <v>2395</v>
      </c>
      <c r="C9" s="2">
        <v>1</v>
      </c>
      <c r="D9" s="2">
        <v>2.99</v>
      </c>
      <c r="E9" s="2">
        <v>1.98</v>
      </c>
      <c r="F9" s="2">
        <v>1</v>
      </c>
      <c r="G9" s="2"/>
      <c r="H9" s="3">
        <f t="shared" si="1"/>
        <v>5.92</v>
      </c>
      <c r="I9" s="138"/>
      <c r="J9" s="7"/>
      <c r="K9" s="8"/>
      <c r="M9" s="62"/>
    </row>
    <row r="10" spans="1:14" ht="24.95" customHeight="1">
      <c r="A10" s="34">
        <f t="shared" si="0"/>
        <v>1</v>
      </c>
      <c r="B10" s="10" t="s">
        <v>2396</v>
      </c>
      <c r="C10" s="2">
        <v>1</v>
      </c>
      <c r="D10" s="2">
        <v>8.99</v>
      </c>
      <c r="E10" s="2">
        <v>0.8</v>
      </c>
      <c r="F10" s="2">
        <v>1</v>
      </c>
      <c r="G10" s="2"/>
      <c r="H10" s="3">
        <f t="shared" si="1"/>
        <v>7.19</v>
      </c>
      <c r="I10" s="138"/>
      <c r="J10" s="7"/>
      <c r="K10" s="8"/>
      <c r="M10" s="62"/>
    </row>
    <row r="11" spans="1:14" ht="24.95" customHeight="1">
      <c r="A11" s="34">
        <f t="shared" si="0"/>
        <v>1</v>
      </c>
      <c r="B11" s="10" t="s">
        <v>2397</v>
      </c>
      <c r="C11" s="2">
        <v>1</v>
      </c>
      <c r="D11" s="2">
        <v>10.35</v>
      </c>
      <c r="E11" s="2">
        <v>0.8</v>
      </c>
      <c r="F11" s="2">
        <v>1</v>
      </c>
      <c r="G11" s="2"/>
      <c r="H11" s="3">
        <f t="shared" si="1"/>
        <v>8.2799999999999994</v>
      </c>
      <c r="I11" s="138"/>
      <c r="J11" s="7"/>
      <c r="K11" s="8"/>
      <c r="M11" s="62"/>
    </row>
    <row r="12" spans="1:14" ht="27" customHeight="1">
      <c r="A12" s="34">
        <f t="shared" si="0"/>
        <v>1</v>
      </c>
      <c r="B12" s="10" t="s">
        <v>2398</v>
      </c>
      <c r="C12" s="2">
        <v>1</v>
      </c>
      <c r="D12" s="2">
        <v>14.15</v>
      </c>
      <c r="E12" s="2">
        <v>0.8</v>
      </c>
      <c r="F12" s="2">
        <v>1</v>
      </c>
      <c r="G12" s="2"/>
      <c r="H12" s="3">
        <f t="shared" si="1"/>
        <v>11.32</v>
      </c>
      <c r="I12" s="138"/>
      <c r="J12" s="7"/>
      <c r="K12" s="8"/>
      <c r="M12" s="62"/>
    </row>
    <row r="13" spans="1:14" ht="24.95" customHeight="1">
      <c r="A13" s="35" t="e">
        <f>VLOOKUP(B5,O:W,2)</f>
        <v>#N/A</v>
      </c>
      <c r="B13" s="206" t="s">
        <v>940</v>
      </c>
      <c r="C13" s="207"/>
      <c r="D13" s="207"/>
      <c r="E13" s="207"/>
      <c r="F13" s="207"/>
      <c r="G13" s="207"/>
      <c r="H13" s="6"/>
      <c r="I13" s="138">
        <f>SUM(H6:H13)</f>
        <v>47.34</v>
      </c>
      <c r="J13" s="1" t="e">
        <f>VLOOKUP(B5,O:W,7)</f>
        <v>#N/A</v>
      </c>
      <c r="K13" s="8"/>
      <c r="M13" s="62"/>
    </row>
    <row r="14" spans="1:14" ht="45.75" customHeight="1">
      <c r="A14" s="34">
        <f>IF(B14&gt;0,1,0)</f>
        <v>1</v>
      </c>
      <c r="B14" s="204" t="s">
        <v>2399</v>
      </c>
      <c r="C14" s="205"/>
      <c r="D14" s="205"/>
      <c r="E14" s="205"/>
      <c r="F14" s="205"/>
      <c r="G14" s="205"/>
      <c r="H14" s="6"/>
      <c r="I14" s="138"/>
      <c r="J14" s="7"/>
      <c r="K14" s="8"/>
      <c r="M14" s="61" t="s">
        <v>857</v>
      </c>
    </row>
    <row r="15" spans="1:14" ht="24.95" customHeight="1">
      <c r="A15" s="34">
        <f t="shared" ref="A15:A21" si="2">IF(H15&gt;0,1,0)</f>
        <v>1</v>
      </c>
      <c r="B15" s="10" t="s">
        <v>2392</v>
      </c>
      <c r="C15" s="2">
        <v>1</v>
      </c>
      <c r="D15" s="2">
        <v>6.21</v>
      </c>
      <c r="E15" s="2">
        <v>0.8</v>
      </c>
      <c r="F15" s="2"/>
      <c r="G15" s="2"/>
      <c r="H15" s="3">
        <f>IF(AND(C15=0,D15=0,E15=0,F15=0,G15=0),0,ROUND(IF(C15=0,1,C15)*IF(D15=0,1,D15)*IF(E15=0,1,E15)*IF(F15=0,1,F15)*IF(G15=0,1,G15),2))</f>
        <v>4.97</v>
      </c>
      <c r="I15" s="138"/>
      <c r="J15" s="7"/>
      <c r="K15" s="8"/>
      <c r="M15" s="62"/>
    </row>
    <row r="16" spans="1:14" ht="24.95" customHeight="1">
      <c r="A16" s="34">
        <f t="shared" si="2"/>
        <v>1</v>
      </c>
      <c r="B16" s="10" t="s">
        <v>2393</v>
      </c>
      <c r="C16" s="2">
        <v>1</v>
      </c>
      <c r="D16" s="2">
        <v>6.12</v>
      </c>
      <c r="E16" s="2">
        <v>0.8</v>
      </c>
      <c r="F16" s="2"/>
      <c r="G16" s="2"/>
      <c r="H16" s="3">
        <f t="shared" ref="H16:H21" si="3">IF(AND(C16=0,D16=0,E16=0,F16=0,G16=0),0,ROUND(IF(C16=0,1,C16)*IF(D16=0,1,D16)*IF(E16=0,1,E16)*IF(F16=0,1,F16)*IF(G16=0,1,G16),2))</f>
        <v>4.9000000000000004</v>
      </c>
      <c r="I16" s="138"/>
      <c r="J16" s="7"/>
      <c r="K16" s="8"/>
      <c r="M16" s="62"/>
    </row>
    <row r="17" spans="1:13" ht="24.95" customHeight="1">
      <c r="A17" s="34">
        <f t="shared" si="2"/>
        <v>1</v>
      </c>
      <c r="B17" s="10" t="s">
        <v>2394</v>
      </c>
      <c r="C17" s="2">
        <v>1</v>
      </c>
      <c r="D17" s="2">
        <v>5.95</v>
      </c>
      <c r="E17" s="2">
        <v>0.8</v>
      </c>
      <c r="F17" s="2"/>
      <c r="G17" s="2"/>
      <c r="H17" s="3">
        <f t="shared" si="3"/>
        <v>4.76</v>
      </c>
      <c r="I17" s="138"/>
      <c r="J17" s="7"/>
      <c r="K17" s="8"/>
      <c r="M17" s="62"/>
    </row>
    <row r="18" spans="1:13" ht="24.95" customHeight="1">
      <c r="A18" s="34">
        <f t="shared" si="2"/>
        <v>1</v>
      </c>
      <c r="B18" s="10" t="s">
        <v>2395</v>
      </c>
      <c r="C18" s="2">
        <v>1</v>
      </c>
      <c r="D18" s="2">
        <v>2.99</v>
      </c>
      <c r="E18" s="2">
        <v>1.98</v>
      </c>
      <c r="F18" s="2"/>
      <c r="G18" s="2"/>
      <c r="H18" s="3">
        <f t="shared" si="3"/>
        <v>5.92</v>
      </c>
      <c r="I18" s="138"/>
      <c r="J18" s="7"/>
      <c r="K18" s="8"/>
      <c r="M18" s="62"/>
    </row>
    <row r="19" spans="1:13" ht="24.95" customHeight="1">
      <c r="A19" s="34">
        <f t="shared" si="2"/>
        <v>1</v>
      </c>
      <c r="B19" s="10" t="s">
        <v>2396</v>
      </c>
      <c r="C19" s="2">
        <v>1</v>
      </c>
      <c r="D19" s="2">
        <v>8.99</v>
      </c>
      <c r="E19" s="2">
        <v>0.8</v>
      </c>
      <c r="F19" s="2"/>
      <c r="G19" s="2"/>
      <c r="H19" s="3">
        <f t="shared" si="3"/>
        <v>7.19</v>
      </c>
      <c r="I19" s="138"/>
      <c r="J19" s="7"/>
      <c r="K19" s="8"/>
      <c r="M19" s="62"/>
    </row>
    <row r="20" spans="1:13" ht="24.95" customHeight="1">
      <c r="A20" s="34">
        <f t="shared" si="2"/>
        <v>1</v>
      </c>
      <c r="B20" s="10" t="s">
        <v>2397</v>
      </c>
      <c r="C20" s="2">
        <v>1</v>
      </c>
      <c r="D20" s="2">
        <v>10.35</v>
      </c>
      <c r="E20" s="2">
        <v>0.8</v>
      </c>
      <c r="F20" s="2"/>
      <c r="G20" s="2"/>
      <c r="H20" s="3">
        <f t="shared" si="3"/>
        <v>8.2799999999999994</v>
      </c>
      <c r="I20" s="138"/>
      <c r="J20" s="7"/>
      <c r="K20" s="8"/>
      <c r="M20" s="62"/>
    </row>
    <row r="21" spans="1:13" ht="24.95" customHeight="1">
      <c r="A21" s="34">
        <f t="shared" si="2"/>
        <v>1</v>
      </c>
      <c r="B21" s="10" t="s">
        <v>2398</v>
      </c>
      <c r="C21" s="2">
        <v>1</v>
      </c>
      <c r="D21" s="2">
        <v>14.15</v>
      </c>
      <c r="E21" s="2">
        <v>0.8</v>
      </c>
      <c r="F21" s="2"/>
      <c r="G21" s="2"/>
      <c r="H21" s="3">
        <f t="shared" si="3"/>
        <v>11.32</v>
      </c>
      <c r="I21" s="138"/>
      <c r="J21" s="7"/>
      <c r="K21" s="8"/>
      <c r="M21" s="62"/>
    </row>
    <row r="22" spans="1:13" ht="31.5" customHeight="1">
      <c r="A22" s="35" t="str">
        <f>VLOOKUP(B14,O:W,2)</f>
        <v>020601</v>
      </c>
      <c r="B22" s="206" t="s">
        <v>940</v>
      </c>
      <c r="C22" s="207"/>
      <c r="D22" s="207"/>
      <c r="E22" s="207"/>
      <c r="F22" s="207"/>
      <c r="G22" s="207"/>
      <c r="H22" s="6"/>
      <c r="I22" s="138">
        <f>SUM(H15:H22)</f>
        <v>47.34</v>
      </c>
      <c r="J22" s="1" t="str">
        <f>VLOOKUP(B14,O:W,7)</f>
        <v>مترمربع</v>
      </c>
      <c r="K22" s="8"/>
      <c r="M22" s="62"/>
    </row>
    <row r="23" spans="1:13" ht="45.75" customHeight="1">
      <c r="A23" s="34">
        <f>IF(B23&gt;0,1,0)</f>
        <v>1</v>
      </c>
      <c r="B23" s="204" t="s">
        <v>2400</v>
      </c>
      <c r="C23" s="205"/>
      <c r="D23" s="205"/>
      <c r="E23" s="205"/>
      <c r="F23" s="205"/>
      <c r="G23" s="205"/>
      <c r="H23" s="6"/>
      <c r="I23" s="138"/>
      <c r="J23" s="7"/>
      <c r="K23" s="8"/>
      <c r="M23" s="63" t="s">
        <v>874</v>
      </c>
    </row>
    <row r="24" spans="1:13" ht="24.95" customHeight="1">
      <c r="A24" s="34">
        <f>IF(H24&gt;0,1,0)</f>
        <v>1</v>
      </c>
      <c r="B24" s="10" t="s">
        <v>2401</v>
      </c>
      <c r="C24" s="2"/>
      <c r="D24" s="2"/>
      <c r="E24" s="2"/>
      <c r="F24" s="2"/>
      <c r="G24" s="2"/>
      <c r="H24" s="3">
        <v>28</v>
      </c>
      <c r="I24" s="138"/>
      <c r="J24" s="7"/>
      <c r="K24" s="8"/>
      <c r="M24" s="64"/>
    </row>
    <row r="25" spans="1:13" ht="24.95" customHeight="1">
      <c r="A25" s="35" t="str">
        <f>VLOOKUP(B23,O:W,2)</f>
        <v>030702</v>
      </c>
      <c r="B25" s="206" t="s">
        <v>940</v>
      </c>
      <c r="C25" s="207"/>
      <c r="D25" s="207"/>
      <c r="E25" s="207"/>
      <c r="F25" s="207"/>
      <c r="G25" s="207"/>
      <c r="H25" s="6"/>
      <c r="I25" s="138">
        <f>SUM(H24:H25)</f>
        <v>28</v>
      </c>
      <c r="J25" s="1" t="str">
        <f>VLOOKUP(B23,O:W,7)</f>
        <v>مترمكعب</v>
      </c>
      <c r="K25" s="8"/>
      <c r="M25" s="64"/>
    </row>
    <row r="26" spans="1:13" ht="45.75" customHeight="1">
      <c r="A26" s="34">
        <f>IF(B26&gt;0,1,0)</f>
        <v>1</v>
      </c>
      <c r="B26" s="204" t="s">
        <v>2402</v>
      </c>
      <c r="C26" s="205"/>
      <c r="D26" s="205"/>
      <c r="E26" s="205"/>
      <c r="F26" s="205"/>
      <c r="G26" s="205"/>
      <c r="H26" s="6"/>
      <c r="I26" s="138"/>
      <c r="J26" s="7"/>
      <c r="K26" s="8"/>
      <c r="M26" s="67" t="s">
        <v>574</v>
      </c>
    </row>
    <row r="27" spans="1:13" ht="24.95" customHeight="1">
      <c r="A27" s="34">
        <f t="shared" ref="A27:A33" si="4">IF(H27&gt;0,1,0)</f>
        <v>1</v>
      </c>
      <c r="B27" s="10" t="s">
        <v>2392</v>
      </c>
      <c r="C27" s="2">
        <v>1</v>
      </c>
      <c r="D27" s="2">
        <v>6.21</v>
      </c>
      <c r="E27" s="2">
        <v>0.8</v>
      </c>
      <c r="F27" s="2"/>
      <c r="G27" s="2"/>
      <c r="H27" s="3">
        <f>IF(AND(C27=0,D27=0,E27=0,F27=0,G27=0),0,ROUND(IF(C27=0,1,C27)*IF(D27=0,1,D27)*IF(E27=0,1,E27)*IF(F27=0,1,F27)*IF(G27=0,1,G27),2))</f>
        <v>4.97</v>
      </c>
      <c r="I27" s="138"/>
      <c r="J27" s="7"/>
      <c r="K27" s="8"/>
      <c r="M27" s="68"/>
    </row>
    <row r="28" spans="1:13" ht="24.95" customHeight="1">
      <c r="A28" s="34">
        <f t="shared" si="4"/>
        <v>1</v>
      </c>
      <c r="B28" s="10" t="s">
        <v>2393</v>
      </c>
      <c r="C28" s="2">
        <v>1</v>
      </c>
      <c r="D28" s="2">
        <v>6.12</v>
      </c>
      <c r="E28" s="2">
        <v>0.8</v>
      </c>
      <c r="F28" s="2"/>
      <c r="G28" s="2"/>
      <c r="H28" s="3">
        <f t="shared" ref="H28:H33" si="5">IF(AND(C28=0,D28=0,E28=0,F28=0,G28=0),0,ROUND(IF(C28=0,1,C28)*IF(D28=0,1,D28)*IF(E28=0,1,E28)*IF(F28=0,1,F28)*IF(G28=0,1,G28),2))</f>
        <v>4.9000000000000004</v>
      </c>
      <c r="I28" s="138"/>
      <c r="J28" s="7"/>
      <c r="K28" s="8"/>
      <c r="M28" s="68"/>
    </row>
    <row r="29" spans="1:13" ht="24.95" customHeight="1">
      <c r="A29" s="34">
        <f t="shared" si="4"/>
        <v>1</v>
      </c>
      <c r="B29" s="10" t="s">
        <v>2394</v>
      </c>
      <c r="C29" s="2">
        <v>1</v>
      </c>
      <c r="D29" s="2">
        <v>5.95</v>
      </c>
      <c r="E29" s="2">
        <v>0.8</v>
      </c>
      <c r="F29" s="2"/>
      <c r="G29" s="2"/>
      <c r="H29" s="3">
        <f t="shared" si="5"/>
        <v>4.76</v>
      </c>
      <c r="I29" s="138"/>
      <c r="J29" s="7"/>
      <c r="K29" s="8"/>
      <c r="M29" s="68"/>
    </row>
    <row r="30" spans="1:13" ht="24.95" customHeight="1">
      <c r="A30" s="34">
        <f t="shared" si="4"/>
        <v>1</v>
      </c>
      <c r="B30" s="10" t="s">
        <v>2395</v>
      </c>
      <c r="C30" s="2">
        <v>1</v>
      </c>
      <c r="D30" s="2">
        <v>2.99</v>
      </c>
      <c r="E30" s="2">
        <v>1.98</v>
      </c>
      <c r="F30" s="2"/>
      <c r="G30" s="2"/>
      <c r="H30" s="3">
        <f t="shared" si="5"/>
        <v>5.92</v>
      </c>
      <c r="I30" s="138"/>
      <c r="J30" s="7"/>
      <c r="K30" s="8"/>
      <c r="M30" s="68"/>
    </row>
    <row r="31" spans="1:13" ht="24.95" customHeight="1">
      <c r="A31" s="34">
        <f t="shared" si="4"/>
        <v>1</v>
      </c>
      <c r="B31" s="10" t="s">
        <v>2396</v>
      </c>
      <c r="C31" s="2">
        <v>1</v>
      </c>
      <c r="D31" s="2">
        <v>8.99</v>
      </c>
      <c r="E31" s="2">
        <v>0.8</v>
      </c>
      <c r="F31" s="2"/>
      <c r="G31" s="2"/>
      <c r="H31" s="3">
        <f t="shared" si="5"/>
        <v>7.19</v>
      </c>
      <c r="I31" s="138"/>
      <c r="J31" s="7"/>
      <c r="K31" s="8"/>
      <c r="M31" s="68"/>
    </row>
    <row r="32" spans="1:13" ht="24.95" customHeight="1">
      <c r="A32" s="34">
        <f t="shared" si="4"/>
        <v>1</v>
      </c>
      <c r="B32" s="10" t="s">
        <v>2397</v>
      </c>
      <c r="C32" s="2">
        <v>1</v>
      </c>
      <c r="D32" s="2">
        <v>10.35</v>
      </c>
      <c r="E32" s="2">
        <v>0.8</v>
      </c>
      <c r="F32" s="2"/>
      <c r="G32" s="2"/>
      <c r="H32" s="3">
        <f t="shared" si="5"/>
        <v>8.2799999999999994</v>
      </c>
      <c r="I32" s="138"/>
      <c r="J32" s="7"/>
      <c r="K32" s="8"/>
      <c r="M32" s="68"/>
    </row>
    <row r="33" spans="1:13" ht="24.95" customHeight="1">
      <c r="A33" s="34">
        <f t="shared" si="4"/>
        <v>1</v>
      </c>
      <c r="B33" s="10" t="s">
        <v>2398</v>
      </c>
      <c r="C33" s="2">
        <v>1</v>
      </c>
      <c r="D33" s="2">
        <v>14.15</v>
      </c>
      <c r="E33" s="2">
        <v>0.8</v>
      </c>
      <c r="F33" s="2"/>
      <c r="G33" s="2"/>
      <c r="H33" s="3">
        <f t="shared" si="5"/>
        <v>11.32</v>
      </c>
      <c r="I33" s="138"/>
      <c r="J33" s="7"/>
      <c r="K33" s="8"/>
      <c r="M33" s="68"/>
    </row>
    <row r="34" spans="1:13" ht="24.95" customHeight="1">
      <c r="A34" s="35" t="str">
        <f>VLOOKUP(B26,O:W,2)</f>
        <v>050101</v>
      </c>
      <c r="B34" s="206" t="s">
        <v>940</v>
      </c>
      <c r="C34" s="207"/>
      <c r="D34" s="207"/>
      <c r="E34" s="207"/>
      <c r="F34" s="207"/>
      <c r="G34" s="207"/>
      <c r="H34" s="6"/>
      <c r="I34" s="138">
        <f>SUM(H27:H34)</f>
        <v>47.34</v>
      </c>
      <c r="J34" s="1" t="str">
        <f>VLOOKUP(B26,O:W,7)</f>
        <v>مترمربع</v>
      </c>
      <c r="K34" s="8"/>
      <c r="M34" s="68"/>
    </row>
    <row r="35" spans="1:13" ht="45.75" customHeight="1">
      <c r="A35" s="34">
        <f>IF(B35&gt;0,1,0)</f>
        <v>1</v>
      </c>
      <c r="B35" s="204" t="s">
        <v>2403</v>
      </c>
      <c r="C35" s="205"/>
      <c r="D35" s="205"/>
      <c r="E35" s="205"/>
      <c r="F35" s="205"/>
      <c r="G35" s="205"/>
      <c r="H35" s="6"/>
      <c r="I35" s="138"/>
      <c r="J35" s="7"/>
      <c r="K35" s="8" t="s">
        <v>2404</v>
      </c>
      <c r="M35" s="69" t="s">
        <v>103</v>
      </c>
    </row>
    <row r="36" spans="1:13" ht="24.95" customHeight="1">
      <c r="A36" s="34">
        <f t="shared" ref="A36:A42" si="6">IF(H36&gt;0,1,0)</f>
        <v>1</v>
      </c>
      <c r="B36" s="10" t="s">
        <v>2392</v>
      </c>
      <c r="C36" s="2">
        <v>8</v>
      </c>
      <c r="D36" s="2">
        <v>6.21</v>
      </c>
      <c r="E36" s="2"/>
      <c r="F36" s="2"/>
      <c r="G36" s="2">
        <v>1.5</v>
      </c>
      <c r="H36" s="3">
        <f>IF(AND(C36=0,D36=0,E36=0,F36=0,G36=0),0,ROUND(IF(C36=0,1,C36)*IF(D36=0,1,D36)*IF(E36=0,1,E36)*IF(F36=0,1,F36)*IF(G36=0,1,G36),2))</f>
        <v>74.52</v>
      </c>
      <c r="I36" s="138"/>
      <c r="J36" s="7"/>
      <c r="K36" s="164" t="s">
        <v>2405</v>
      </c>
      <c r="M36" s="70"/>
    </row>
    <row r="37" spans="1:13" ht="24.95" customHeight="1">
      <c r="A37" s="34">
        <f t="shared" si="6"/>
        <v>1</v>
      </c>
      <c r="B37" s="10" t="s">
        <v>2393</v>
      </c>
      <c r="C37" s="2">
        <v>8</v>
      </c>
      <c r="D37" s="2">
        <v>6.12</v>
      </c>
      <c r="E37" s="2"/>
      <c r="F37" s="2"/>
      <c r="G37" s="2">
        <v>1.5</v>
      </c>
      <c r="H37" s="3">
        <f t="shared" ref="H37:H42" si="7">IF(AND(C37=0,D37=0,E37=0,F37=0,G37=0),0,ROUND(IF(C37=0,1,C37)*IF(D37=0,1,D37)*IF(E37=0,1,E37)*IF(F37=0,1,F37)*IF(G37=0,1,G37),2))</f>
        <v>73.44</v>
      </c>
      <c r="I37" s="138"/>
      <c r="J37" s="7"/>
      <c r="K37" s="164" t="s">
        <v>2405</v>
      </c>
      <c r="M37" s="70"/>
    </row>
    <row r="38" spans="1:13" ht="24.95" customHeight="1">
      <c r="A38" s="34">
        <f t="shared" si="6"/>
        <v>1</v>
      </c>
      <c r="B38" s="10" t="s">
        <v>2394</v>
      </c>
      <c r="C38" s="2">
        <v>8</v>
      </c>
      <c r="D38" s="2">
        <v>5.95</v>
      </c>
      <c r="E38" s="2"/>
      <c r="F38" s="2"/>
      <c r="G38" s="2">
        <v>1.5</v>
      </c>
      <c r="H38" s="3">
        <f t="shared" si="7"/>
        <v>71.400000000000006</v>
      </c>
      <c r="I38" s="138"/>
      <c r="J38" s="7"/>
      <c r="K38" s="164" t="s">
        <v>2405</v>
      </c>
      <c r="M38" s="70"/>
    </row>
    <row r="39" spans="1:13" ht="24.95" customHeight="1">
      <c r="A39" s="34">
        <f t="shared" si="6"/>
        <v>1</v>
      </c>
      <c r="B39" s="10" t="s">
        <v>2395</v>
      </c>
      <c r="C39" s="2">
        <v>8</v>
      </c>
      <c r="D39" s="2">
        <v>2.99</v>
      </c>
      <c r="E39" s="2"/>
      <c r="F39" s="2"/>
      <c r="G39" s="2">
        <v>1.5</v>
      </c>
      <c r="H39" s="3">
        <f t="shared" si="7"/>
        <v>35.880000000000003</v>
      </c>
      <c r="I39" s="138"/>
      <c r="J39" s="7"/>
      <c r="K39" s="164" t="s">
        <v>2405</v>
      </c>
      <c r="M39" s="70"/>
    </row>
    <row r="40" spans="1:13" ht="24.95" customHeight="1">
      <c r="A40" s="34">
        <f t="shared" si="6"/>
        <v>1</v>
      </c>
      <c r="B40" s="10" t="s">
        <v>2396</v>
      </c>
      <c r="C40" s="2">
        <v>8</v>
      </c>
      <c r="D40" s="2">
        <v>8.99</v>
      </c>
      <c r="E40" s="2"/>
      <c r="F40" s="2"/>
      <c r="G40" s="2">
        <v>1.5</v>
      </c>
      <c r="H40" s="3">
        <f t="shared" si="7"/>
        <v>107.88</v>
      </c>
      <c r="I40" s="138"/>
      <c r="J40" s="7"/>
      <c r="K40" s="164" t="s">
        <v>2405</v>
      </c>
      <c r="M40" s="70"/>
    </row>
    <row r="41" spans="1:13" ht="24.95" customHeight="1">
      <c r="A41" s="34">
        <f t="shared" si="6"/>
        <v>1</v>
      </c>
      <c r="B41" s="10" t="s">
        <v>2397</v>
      </c>
      <c r="C41" s="2">
        <v>8</v>
      </c>
      <c r="D41" s="2">
        <v>10.35</v>
      </c>
      <c r="E41" s="2"/>
      <c r="F41" s="2"/>
      <c r="G41" s="2">
        <v>1.5</v>
      </c>
      <c r="H41" s="3">
        <f t="shared" si="7"/>
        <v>124.2</v>
      </c>
      <c r="I41" s="138"/>
      <c r="J41" s="7"/>
      <c r="K41" s="164" t="s">
        <v>2405</v>
      </c>
      <c r="M41" s="70"/>
    </row>
    <row r="42" spans="1:13" ht="24.95" customHeight="1">
      <c r="A42" s="34">
        <f t="shared" si="6"/>
        <v>1</v>
      </c>
      <c r="B42" s="10" t="s">
        <v>2398</v>
      </c>
      <c r="C42" s="2">
        <v>8</v>
      </c>
      <c r="D42" s="2">
        <v>14.15</v>
      </c>
      <c r="E42" s="2"/>
      <c r="F42" s="2"/>
      <c r="G42" s="2">
        <v>1.5</v>
      </c>
      <c r="H42" s="3">
        <f t="shared" si="7"/>
        <v>169.8</v>
      </c>
      <c r="I42" s="138"/>
      <c r="J42" s="7"/>
      <c r="K42" s="164" t="s">
        <v>2405</v>
      </c>
      <c r="M42" s="70"/>
    </row>
    <row r="43" spans="1:13" ht="24.95" customHeight="1">
      <c r="A43" s="35" t="str">
        <f>VLOOKUP(B35,O:W,2)</f>
        <v>070205</v>
      </c>
      <c r="B43" s="206" t="s">
        <v>940</v>
      </c>
      <c r="C43" s="207"/>
      <c r="D43" s="207"/>
      <c r="E43" s="207"/>
      <c r="F43" s="207"/>
      <c r="G43" s="207"/>
      <c r="H43" s="6"/>
      <c r="I43" s="138">
        <f>SUM(H36:H43)</f>
        <v>657.12</v>
      </c>
      <c r="J43" s="1" t="str">
        <f>VLOOKUP(B35,O:W,7)</f>
        <v>كيلوگرم</v>
      </c>
      <c r="K43" s="8"/>
      <c r="M43" s="70"/>
    </row>
    <row r="44" spans="1:13" ht="45.75" customHeight="1">
      <c r="A44" s="34">
        <f>IF(B44&gt;0,1,0)</f>
        <v>1</v>
      </c>
      <c r="B44" s="204" t="s">
        <v>2403</v>
      </c>
      <c r="C44" s="205"/>
      <c r="D44" s="205"/>
      <c r="E44" s="205"/>
      <c r="F44" s="205"/>
      <c r="G44" s="205"/>
      <c r="H44" s="6"/>
      <c r="I44" s="138"/>
      <c r="J44" s="7"/>
      <c r="K44" s="8" t="s">
        <v>2406</v>
      </c>
      <c r="M44" s="69" t="s">
        <v>103</v>
      </c>
    </row>
    <row r="45" spans="1:13" ht="24.95" customHeight="1">
      <c r="A45" s="34">
        <f>IF(H45&gt;0,1,0)</f>
        <v>1</v>
      </c>
      <c r="B45" s="10" t="s">
        <v>2393</v>
      </c>
      <c r="C45" s="2">
        <v>7</v>
      </c>
      <c r="D45" s="2">
        <v>3.25</v>
      </c>
      <c r="E45" s="2"/>
      <c r="F45" s="2"/>
      <c r="G45" s="2">
        <v>1.91</v>
      </c>
      <c r="H45" s="3">
        <f>IF(AND(C45=0,D45=0,E45=0,F45=0,G45=0),0,ROUND(IF(C45=0,1,C45)*IF(D45=0,1,D45)*IF(E45=0,1,E45)*IF(F45=0,1,F45)*IF(G45=0,1,G45),2))</f>
        <v>43.45</v>
      </c>
      <c r="I45" s="138"/>
      <c r="J45" s="7"/>
      <c r="K45" s="8" t="s">
        <v>2407</v>
      </c>
      <c r="M45" s="70"/>
    </row>
    <row r="46" spans="1:13" ht="24.95" customHeight="1">
      <c r="A46" s="34">
        <f>IF(H46&gt;0,1,0)</f>
        <v>1</v>
      </c>
      <c r="B46" s="10" t="s">
        <v>2394</v>
      </c>
      <c r="C46" s="2">
        <v>3</v>
      </c>
      <c r="D46" s="2">
        <v>3</v>
      </c>
      <c r="E46" s="2"/>
      <c r="F46" s="2"/>
      <c r="G46" s="2">
        <v>1.91</v>
      </c>
      <c r="H46" s="3">
        <f>IF(AND(C46=0,D46=0,E46=0,F46=0,G46=0),0,ROUND(IF(C46=0,1,C46)*IF(D46=0,1,D46)*IF(E46=0,1,E46)*IF(F46=0,1,F46)*IF(G46=0,1,G46),2))</f>
        <v>17.190000000000001</v>
      </c>
      <c r="I46" s="138"/>
      <c r="J46" s="7"/>
      <c r="K46" s="8" t="s">
        <v>2407</v>
      </c>
      <c r="M46" s="70"/>
    </row>
    <row r="47" spans="1:13" ht="24.95" customHeight="1">
      <c r="A47" s="34">
        <f>IF(H47&gt;0,1,0)</f>
        <v>1</v>
      </c>
      <c r="B47" s="10" t="s">
        <v>2397</v>
      </c>
      <c r="C47" s="2">
        <v>2</v>
      </c>
      <c r="D47" s="2">
        <v>3</v>
      </c>
      <c r="E47" s="2"/>
      <c r="F47" s="2"/>
      <c r="G47" s="2">
        <v>1.91</v>
      </c>
      <c r="H47" s="3">
        <f>IF(AND(C47=0,D47=0,E47=0,F47=0,G47=0),0,ROUND(IF(C47=0,1,C47)*IF(D47=0,1,D47)*IF(E47=0,1,E47)*IF(F47=0,1,F47)*IF(G47=0,1,G47),2))</f>
        <v>11.46</v>
      </c>
      <c r="I47" s="138"/>
      <c r="J47" s="7"/>
      <c r="K47" s="164" t="s">
        <v>2408</v>
      </c>
      <c r="M47" s="70"/>
    </row>
    <row r="48" spans="1:13" ht="24.95" customHeight="1">
      <c r="A48" s="34">
        <f>IF(H48&gt;0,1,0)</f>
        <v>1</v>
      </c>
      <c r="B48" s="10" t="s">
        <v>2398</v>
      </c>
      <c r="C48" s="2">
        <v>9</v>
      </c>
      <c r="D48" s="2">
        <v>3</v>
      </c>
      <c r="E48" s="2"/>
      <c r="F48" s="2"/>
      <c r="G48" s="2">
        <v>1.91</v>
      </c>
      <c r="H48" s="3">
        <f>IF(AND(C48=0,D48=0,E48=0,F48=0,G48=0),0,ROUND(IF(C48=0,1,C48)*IF(D48=0,1,D48)*IF(E48=0,1,E48)*IF(F48=0,1,F48)*IF(G48=0,1,G48),2))</f>
        <v>51.57</v>
      </c>
      <c r="I48" s="138"/>
      <c r="J48" s="7"/>
      <c r="K48" s="8" t="s">
        <v>2407</v>
      </c>
      <c r="M48" s="70"/>
    </row>
    <row r="49" spans="1:13" ht="24.95" customHeight="1">
      <c r="A49" s="35" t="str">
        <f>VLOOKUP(B44,O:W,2)</f>
        <v>070205</v>
      </c>
      <c r="B49" s="206" t="s">
        <v>940</v>
      </c>
      <c r="C49" s="207"/>
      <c r="D49" s="207"/>
      <c r="E49" s="207"/>
      <c r="F49" s="207"/>
      <c r="G49" s="207"/>
      <c r="H49" s="6"/>
      <c r="I49" s="138">
        <f>SUM(H45:H49)</f>
        <v>123.66999999999999</v>
      </c>
      <c r="J49" s="1" t="str">
        <f>VLOOKUP(B44,O:W,7)</f>
        <v>كيلوگرم</v>
      </c>
      <c r="K49" s="8"/>
      <c r="M49" s="70"/>
    </row>
    <row r="50" spans="1:13" ht="45.75" customHeight="1">
      <c r="A50" s="34">
        <f>IF(B50&gt;0,1,0)</f>
        <v>1</v>
      </c>
      <c r="B50" s="204" t="s">
        <v>2409</v>
      </c>
      <c r="C50" s="205"/>
      <c r="D50" s="205"/>
      <c r="E50" s="205"/>
      <c r="F50" s="205"/>
      <c r="G50" s="205"/>
      <c r="H50" s="6"/>
      <c r="I50" s="138"/>
      <c r="J50" s="7"/>
      <c r="K50" s="8" t="s">
        <v>2410</v>
      </c>
      <c r="M50" s="69" t="s">
        <v>103</v>
      </c>
    </row>
    <row r="51" spans="1:13" ht="24.95" customHeight="1">
      <c r="A51" s="34">
        <f t="shared" ref="A51:A57" si="8">IF(H51&gt;0,1,0)</f>
        <v>1</v>
      </c>
      <c r="B51" s="10" t="s">
        <v>2392</v>
      </c>
      <c r="C51" s="2">
        <v>41</v>
      </c>
      <c r="D51" s="2">
        <v>2.12</v>
      </c>
      <c r="E51" s="2"/>
      <c r="F51" s="2"/>
      <c r="G51" s="2">
        <v>0.62</v>
      </c>
      <c r="H51" s="3">
        <f>IF(AND(C51=0,D51=0,E51=0,F51=0,G51=0),0,ROUND(IF(C51=0,1,C51)*IF(D51=0,1,D51)*IF(E51=0,1,E51)*IF(F51=0,1,F51)*IF(G51=0,1,G51),2))</f>
        <v>53.89</v>
      </c>
      <c r="I51" s="138"/>
      <c r="J51" s="7"/>
      <c r="K51" s="164" t="s">
        <v>2411</v>
      </c>
      <c r="M51" s="70"/>
    </row>
    <row r="52" spans="1:13" ht="24.95" customHeight="1">
      <c r="A52" s="34">
        <f t="shared" si="8"/>
        <v>1</v>
      </c>
      <c r="B52" s="10" t="s">
        <v>2393</v>
      </c>
      <c r="C52" s="2">
        <v>41</v>
      </c>
      <c r="D52" s="2">
        <v>2.12</v>
      </c>
      <c r="E52" s="2"/>
      <c r="F52" s="2"/>
      <c r="G52" s="2">
        <v>0.62</v>
      </c>
      <c r="H52" s="3">
        <f t="shared" ref="H52:H57" si="9">IF(AND(C52=0,D52=0,E52=0,F52=0,G52=0),0,ROUND(IF(C52=0,1,C52)*IF(D52=0,1,D52)*IF(E52=0,1,E52)*IF(F52=0,1,F52)*IF(G52=0,1,G52),2))</f>
        <v>53.89</v>
      </c>
      <c r="I52" s="138"/>
      <c r="J52" s="7"/>
      <c r="K52" s="164" t="s">
        <v>2411</v>
      </c>
      <c r="M52" s="70"/>
    </row>
    <row r="53" spans="1:13" ht="24.95" customHeight="1">
      <c r="A53" s="34">
        <f t="shared" si="8"/>
        <v>1</v>
      </c>
      <c r="B53" s="10" t="s">
        <v>2394</v>
      </c>
      <c r="C53" s="2">
        <v>40</v>
      </c>
      <c r="D53" s="2">
        <v>2.12</v>
      </c>
      <c r="E53" s="2"/>
      <c r="F53" s="2"/>
      <c r="G53" s="2">
        <v>0.62</v>
      </c>
      <c r="H53" s="3">
        <f t="shared" si="9"/>
        <v>52.58</v>
      </c>
      <c r="I53" s="138"/>
      <c r="J53" s="7"/>
      <c r="K53" s="8" t="s">
        <v>2412</v>
      </c>
      <c r="M53" s="70"/>
    </row>
    <row r="54" spans="1:13" ht="24.95" customHeight="1">
      <c r="A54" s="34">
        <f t="shared" si="8"/>
        <v>1</v>
      </c>
      <c r="B54" s="10" t="s">
        <v>2395</v>
      </c>
      <c r="C54" s="2">
        <v>20</v>
      </c>
      <c r="D54" s="2">
        <v>4.4800000000000004</v>
      </c>
      <c r="E54" s="2"/>
      <c r="F54" s="2"/>
      <c r="G54" s="2">
        <v>0.62</v>
      </c>
      <c r="H54" s="3">
        <f t="shared" si="9"/>
        <v>55.55</v>
      </c>
      <c r="I54" s="138"/>
      <c r="J54" s="7"/>
      <c r="K54" s="164" t="s">
        <v>2411</v>
      </c>
      <c r="M54" s="70"/>
    </row>
    <row r="55" spans="1:13" ht="24.95" customHeight="1">
      <c r="A55" s="34">
        <f t="shared" si="8"/>
        <v>1</v>
      </c>
      <c r="B55" s="10" t="s">
        <v>2396</v>
      </c>
      <c r="C55" s="2">
        <v>60</v>
      </c>
      <c r="D55" s="2">
        <v>2.12</v>
      </c>
      <c r="E55" s="2"/>
      <c r="F55" s="2"/>
      <c r="G55" s="2">
        <v>0.62</v>
      </c>
      <c r="H55" s="3">
        <f t="shared" si="9"/>
        <v>78.86</v>
      </c>
      <c r="I55" s="138"/>
      <c r="J55" s="7"/>
      <c r="K55" s="8" t="s">
        <v>2412</v>
      </c>
      <c r="M55" s="70"/>
    </row>
    <row r="56" spans="1:13" ht="24.95" customHeight="1">
      <c r="A56" s="34">
        <f t="shared" si="8"/>
        <v>1</v>
      </c>
      <c r="B56" s="10" t="s">
        <v>2397</v>
      </c>
      <c r="C56" s="2">
        <v>69</v>
      </c>
      <c r="D56" s="2">
        <v>2.12</v>
      </c>
      <c r="E56" s="2"/>
      <c r="F56" s="2"/>
      <c r="G56" s="2">
        <v>0.62</v>
      </c>
      <c r="H56" s="3">
        <f t="shared" si="9"/>
        <v>90.69</v>
      </c>
      <c r="I56" s="138"/>
      <c r="J56" s="7"/>
      <c r="K56" s="8" t="s">
        <v>2412</v>
      </c>
      <c r="M56" s="70"/>
    </row>
    <row r="57" spans="1:13" ht="24.95" customHeight="1">
      <c r="A57" s="34">
        <f t="shared" si="8"/>
        <v>1</v>
      </c>
      <c r="B57" s="10" t="s">
        <v>2398</v>
      </c>
      <c r="C57" s="2">
        <v>94</v>
      </c>
      <c r="D57" s="2">
        <v>2.12</v>
      </c>
      <c r="E57" s="2"/>
      <c r="F57" s="2"/>
      <c r="G57" s="2">
        <v>0.62</v>
      </c>
      <c r="H57" s="3">
        <f t="shared" si="9"/>
        <v>123.55</v>
      </c>
      <c r="I57" s="138"/>
      <c r="J57" s="7"/>
      <c r="K57" s="8" t="s">
        <v>2412</v>
      </c>
      <c r="M57" s="70"/>
    </row>
    <row r="58" spans="1:13" ht="24.95" customHeight="1">
      <c r="A58" s="35" t="str">
        <f>VLOOKUP(B50,O:W,2)</f>
        <v>070201</v>
      </c>
      <c r="B58" s="206" t="s">
        <v>940</v>
      </c>
      <c r="C58" s="207"/>
      <c r="D58" s="207"/>
      <c r="E58" s="207"/>
      <c r="F58" s="207"/>
      <c r="G58" s="207"/>
      <c r="H58" s="6"/>
      <c r="I58" s="138">
        <f>SUM(H51:H58)</f>
        <v>509.01000000000005</v>
      </c>
      <c r="J58" s="1" t="str">
        <f>VLOOKUP(B50,O:W,7)</f>
        <v>كيلوگرم</v>
      </c>
      <c r="K58" s="8"/>
      <c r="M58" s="70"/>
    </row>
    <row r="59" spans="1:13" ht="45.75" customHeight="1">
      <c r="A59" s="34">
        <f>IF(B59&gt;0,1,0)</f>
        <v>1</v>
      </c>
      <c r="B59" s="204" t="s">
        <v>2413</v>
      </c>
      <c r="C59" s="205"/>
      <c r="D59" s="205"/>
      <c r="E59" s="205"/>
      <c r="F59" s="205"/>
      <c r="G59" s="205"/>
      <c r="H59" s="6"/>
      <c r="I59" s="138"/>
      <c r="J59" s="7"/>
      <c r="K59" s="8"/>
      <c r="M59" s="69" t="s">
        <v>103</v>
      </c>
    </row>
    <row r="60" spans="1:13" ht="24.95" customHeight="1">
      <c r="A60" s="34">
        <f>IF(H60&gt;0,1,0)</f>
        <v>1</v>
      </c>
      <c r="B60" s="10" t="s">
        <v>2414</v>
      </c>
      <c r="C60" s="2">
        <v>44</v>
      </c>
      <c r="D60" s="2">
        <v>0.9</v>
      </c>
      <c r="E60" s="2"/>
      <c r="F60" s="2"/>
      <c r="G60" s="2">
        <v>2.42</v>
      </c>
      <c r="H60" s="3">
        <f>IF(AND(C60=0,D60=0,E60=0,F60=0,G60=0),0,ROUND(IF(C60=0,1,C60)*IF(D60=0,1,D60)*IF(E60=0,1,E60)*IF(F60=0,1,F60)*IF(G60=0,1,G60),2))</f>
        <v>95.83</v>
      </c>
      <c r="I60" s="138"/>
      <c r="J60" s="7"/>
      <c r="K60" s="8" t="s">
        <v>2415</v>
      </c>
      <c r="M60" s="70"/>
    </row>
    <row r="61" spans="1:13" ht="24.95" customHeight="1">
      <c r="A61" s="35" t="str">
        <f>VLOOKUP(B59,O:W,2)</f>
        <v>070601</v>
      </c>
      <c r="B61" s="206" t="s">
        <v>940</v>
      </c>
      <c r="C61" s="207"/>
      <c r="D61" s="207"/>
      <c r="E61" s="207"/>
      <c r="F61" s="207"/>
      <c r="G61" s="207"/>
      <c r="H61" s="6"/>
      <c r="I61" s="138">
        <f>SUM(H60:H61)</f>
        <v>95.83</v>
      </c>
      <c r="J61" s="1" t="str">
        <f>VLOOKUP(B59,O:W,7)</f>
        <v>كيلوگرم</v>
      </c>
      <c r="K61" s="8"/>
      <c r="M61" s="70"/>
    </row>
    <row r="62" spans="1:13" ht="45.75" customHeight="1">
      <c r="A62" s="34">
        <f>IF(B62&gt;0,1,0)</f>
        <v>1</v>
      </c>
      <c r="B62" s="204" t="s">
        <v>2416</v>
      </c>
      <c r="C62" s="205"/>
      <c r="D62" s="205"/>
      <c r="E62" s="205"/>
      <c r="F62" s="205"/>
      <c r="G62" s="205"/>
      <c r="H62" s="6"/>
      <c r="I62" s="138"/>
      <c r="J62" s="7"/>
      <c r="K62" s="8"/>
      <c r="M62" s="69" t="s">
        <v>103</v>
      </c>
    </row>
    <row r="63" spans="1:13" ht="24.95" customHeight="1">
      <c r="A63" s="34">
        <f>IF(H63&gt;0,1,0)</f>
        <v>1</v>
      </c>
      <c r="B63" s="10" t="s">
        <v>2417</v>
      </c>
      <c r="C63" s="2">
        <v>44</v>
      </c>
      <c r="D63" s="2">
        <v>0.9</v>
      </c>
      <c r="E63" s="2"/>
      <c r="F63" s="2"/>
      <c r="G63" s="2">
        <v>2.42</v>
      </c>
      <c r="H63" s="3">
        <f>IF(AND(C63=0,D63=0,E63=0,F63=0,G63=0),0,ROUND(IF(C63=0,1,C63)*IF(D63=0,1,D63)*IF(E63=0,1,E63)*IF(F63=0,1,F63)*IF(G63=0,1,G63),2))</f>
        <v>95.83</v>
      </c>
      <c r="I63" s="138"/>
      <c r="J63" s="7"/>
      <c r="K63" s="8" t="s">
        <v>2415</v>
      </c>
      <c r="M63" s="70"/>
    </row>
    <row r="64" spans="1:13" ht="24.95" customHeight="1">
      <c r="A64" s="35" t="str">
        <f>VLOOKUP(B62,O:W,2)</f>
        <v>070602</v>
      </c>
      <c r="B64" s="206" t="s">
        <v>940</v>
      </c>
      <c r="C64" s="207"/>
      <c r="D64" s="207"/>
      <c r="E64" s="207"/>
      <c r="F64" s="207"/>
      <c r="G64" s="207"/>
      <c r="H64" s="6"/>
      <c r="I64" s="138">
        <f>SUM(H63:H64)</f>
        <v>95.83</v>
      </c>
      <c r="J64" s="1" t="str">
        <f>VLOOKUP(B62,O:W,7)</f>
        <v>كيلوگرم</v>
      </c>
      <c r="K64" s="8"/>
      <c r="M64" s="70"/>
    </row>
    <row r="65" spans="1:13" ht="45.75" customHeight="1">
      <c r="A65" s="34">
        <f>IF(B65&gt;0,1,0)</f>
        <v>1</v>
      </c>
      <c r="B65" s="204" t="s">
        <v>2409</v>
      </c>
      <c r="C65" s="205"/>
      <c r="D65" s="205"/>
      <c r="E65" s="205"/>
      <c r="F65" s="205"/>
      <c r="G65" s="205"/>
      <c r="H65" s="6"/>
      <c r="I65" s="138"/>
      <c r="J65" s="7"/>
      <c r="K65" s="8"/>
      <c r="M65" s="69" t="s">
        <v>103</v>
      </c>
    </row>
    <row r="66" spans="1:13" ht="24.95" customHeight="1">
      <c r="A66" s="34">
        <f t="shared" ref="A66:A73" si="10">IF(H66&gt;0,1,0)</f>
        <v>1</v>
      </c>
      <c r="B66" s="10" t="s">
        <v>2418</v>
      </c>
      <c r="C66" s="2">
        <v>90</v>
      </c>
      <c r="D66" s="2">
        <v>6.11</v>
      </c>
      <c r="E66" s="2"/>
      <c r="F66" s="2"/>
      <c r="G66" s="2">
        <v>0.4</v>
      </c>
      <c r="H66" s="3">
        <f>IF(AND(C66=0,D66=0,E66=0,F66=0,G66=0),0,ROUND(IF(C66=0,1,C66)*IF(D66=0,1,D66)*IF(E66=0,1,E66)*IF(F66=0,1,F66)*IF(G66=0,1,G66),2))</f>
        <v>219.96</v>
      </c>
      <c r="I66" s="138"/>
      <c r="J66" s="7"/>
      <c r="K66" s="164" t="s">
        <v>2430</v>
      </c>
      <c r="M66" s="70"/>
    </row>
    <row r="67" spans="1:13" ht="24.95" customHeight="1">
      <c r="A67" s="34">
        <f t="shared" si="10"/>
        <v>1</v>
      </c>
      <c r="B67" s="10" t="s">
        <v>2419</v>
      </c>
      <c r="C67" s="2">
        <v>60</v>
      </c>
      <c r="D67" s="2">
        <v>8.99</v>
      </c>
      <c r="E67" s="2"/>
      <c r="F67" s="2"/>
      <c r="G67" s="2">
        <v>0.4</v>
      </c>
      <c r="H67" s="3">
        <f t="shared" ref="H67:H73" si="11">IF(AND(C67=0,D67=0,E67=0,F67=0,G67=0),0,ROUND(IF(C67=0,1,C67)*IF(D67=0,1,D67)*IF(E67=0,1,E67)*IF(F67=0,1,F67)*IF(G67=0,1,G67),2))</f>
        <v>215.76</v>
      </c>
      <c r="I67" s="138"/>
      <c r="J67" s="7"/>
      <c r="K67" s="8"/>
      <c r="M67" s="70"/>
    </row>
    <row r="68" spans="1:13" ht="24.95" customHeight="1">
      <c r="A68" s="34">
        <f t="shared" si="10"/>
        <v>1</v>
      </c>
      <c r="B68" s="10" t="s">
        <v>2420</v>
      </c>
      <c r="C68" s="2">
        <v>66</v>
      </c>
      <c r="D68" s="2">
        <v>1.1000000000000001</v>
      </c>
      <c r="E68" s="2"/>
      <c r="F68" s="2"/>
      <c r="G68" s="2">
        <v>0.4</v>
      </c>
      <c r="H68" s="3">
        <f t="shared" si="11"/>
        <v>29.04</v>
      </c>
      <c r="I68" s="138"/>
      <c r="J68" s="7"/>
      <c r="K68" s="8"/>
      <c r="M68" s="70"/>
    </row>
    <row r="69" spans="1:13" ht="24.95" customHeight="1">
      <c r="A69" s="34">
        <f t="shared" si="10"/>
        <v>1</v>
      </c>
      <c r="B69" s="10" t="s">
        <v>2421</v>
      </c>
      <c r="C69" s="2">
        <v>12</v>
      </c>
      <c r="D69" s="2">
        <v>0.56999999999999995</v>
      </c>
      <c r="E69" s="2"/>
      <c r="F69" s="2"/>
      <c r="G69" s="2">
        <v>0.4</v>
      </c>
      <c r="H69" s="3">
        <f t="shared" si="11"/>
        <v>2.74</v>
      </c>
      <c r="I69" s="138"/>
      <c r="J69" s="7"/>
      <c r="K69" s="8"/>
      <c r="M69" s="70"/>
    </row>
    <row r="70" spans="1:13" ht="24.95" customHeight="1">
      <c r="A70" s="34">
        <f t="shared" si="10"/>
        <v>1</v>
      </c>
      <c r="B70" s="10" t="s">
        <v>2422</v>
      </c>
      <c r="C70" s="2">
        <v>12</v>
      </c>
      <c r="D70" s="2">
        <v>1</v>
      </c>
      <c r="E70" s="2"/>
      <c r="F70" s="2"/>
      <c r="G70" s="2">
        <v>0.4</v>
      </c>
      <c r="H70" s="3">
        <f t="shared" si="11"/>
        <v>4.8</v>
      </c>
      <c r="I70" s="138"/>
      <c r="J70" s="7"/>
      <c r="K70" s="8"/>
      <c r="M70" s="70"/>
    </row>
    <row r="71" spans="1:13" ht="24.95" customHeight="1">
      <c r="A71" s="34">
        <f t="shared" si="10"/>
        <v>1</v>
      </c>
      <c r="B71" s="10" t="s">
        <v>2423</v>
      </c>
      <c r="C71" s="2">
        <v>12</v>
      </c>
      <c r="D71" s="2">
        <v>3.61</v>
      </c>
      <c r="E71" s="2"/>
      <c r="F71" s="2"/>
      <c r="G71" s="2">
        <v>0.4</v>
      </c>
      <c r="H71" s="3">
        <f t="shared" si="11"/>
        <v>17.329999999999998</v>
      </c>
      <c r="I71" s="138"/>
      <c r="J71" s="7"/>
      <c r="K71" s="8"/>
      <c r="M71" s="70"/>
    </row>
    <row r="72" spans="1:13" ht="24.95" customHeight="1">
      <c r="A72" s="34">
        <f t="shared" si="10"/>
        <v>1</v>
      </c>
      <c r="B72" s="10" t="s">
        <v>2424</v>
      </c>
      <c r="C72" s="2">
        <v>15</v>
      </c>
      <c r="D72" s="2">
        <v>1.49</v>
      </c>
      <c r="E72" s="2"/>
      <c r="F72" s="2"/>
      <c r="G72" s="2">
        <v>0.4</v>
      </c>
      <c r="H72" s="3">
        <f t="shared" si="11"/>
        <v>8.94</v>
      </c>
      <c r="I72" s="138"/>
      <c r="J72" s="7"/>
      <c r="K72" s="8"/>
      <c r="M72" s="70"/>
    </row>
    <row r="73" spans="1:13" ht="24.95" customHeight="1">
      <c r="A73" s="34">
        <f t="shared" si="10"/>
        <v>1</v>
      </c>
      <c r="B73" s="10" t="s">
        <v>2425</v>
      </c>
      <c r="C73" s="2">
        <v>8</v>
      </c>
      <c r="D73" s="2">
        <v>2.95</v>
      </c>
      <c r="E73" s="2"/>
      <c r="F73" s="2"/>
      <c r="G73" s="2">
        <v>0.4</v>
      </c>
      <c r="H73" s="3">
        <f t="shared" si="11"/>
        <v>9.44</v>
      </c>
      <c r="I73" s="138"/>
      <c r="J73" s="7"/>
      <c r="K73" s="8"/>
      <c r="M73" s="70"/>
    </row>
    <row r="74" spans="1:13" ht="24.95" customHeight="1">
      <c r="A74" s="34">
        <f>IF(H74&gt;0,1,0)</f>
        <v>1</v>
      </c>
      <c r="B74" s="10" t="s">
        <v>2426</v>
      </c>
      <c r="C74" s="2">
        <v>25</v>
      </c>
      <c r="D74" s="2">
        <v>1.89</v>
      </c>
      <c r="E74" s="2"/>
      <c r="F74" s="2"/>
      <c r="G74" s="2">
        <v>0.4</v>
      </c>
      <c r="H74" s="3">
        <f>IF(AND(C74=0,D74=0,E74=0,F74=0,G74=0),0,ROUND(IF(C74=0,1,C74)*IF(D74=0,1,D74)*IF(E74=0,1,E74)*IF(F74=0,1,F74)*IF(G74=0,1,G74),2))</f>
        <v>18.899999999999999</v>
      </c>
      <c r="I74" s="138"/>
      <c r="J74" s="7"/>
      <c r="K74" s="8"/>
      <c r="M74" s="70"/>
    </row>
    <row r="75" spans="1:13" ht="24.95" customHeight="1">
      <c r="A75" s="34">
        <f>IF(H75&gt;0,1,0)</f>
        <v>1</v>
      </c>
      <c r="B75" s="10" t="s">
        <v>2427</v>
      </c>
      <c r="C75" s="2">
        <v>10</v>
      </c>
      <c r="D75" s="2">
        <v>5</v>
      </c>
      <c r="E75" s="2"/>
      <c r="F75" s="2"/>
      <c r="G75" s="2">
        <v>0.4</v>
      </c>
      <c r="H75" s="3">
        <f>IF(AND(C75=0,D75=0,E75=0,F75=0,G75=0),0,ROUND(IF(C75=0,1,C75)*IF(D75=0,1,D75)*IF(E75=0,1,E75)*IF(F75=0,1,F75)*IF(G75=0,1,G75),2))</f>
        <v>20</v>
      </c>
      <c r="I75" s="138"/>
      <c r="J75" s="7"/>
      <c r="K75" s="8"/>
      <c r="M75" s="70"/>
    </row>
    <row r="76" spans="1:13" ht="24.95" customHeight="1">
      <c r="A76" s="34">
        <f>IF(H76&gt;0,1,0)</f>
        <v>1</v>
      </c>
      <c r="B76" s="10" t="s">
        <v>2428</v>
      </c>
      <c r="C76" s="2">
        <v>25</v>
      </c>
      <c r="D76" s="2">
        <v>2.99</v>
      </c>
      <c r="E76" s="2"/>
      <c r="F76" s="2"/>
      <c r="G76" s="2">
        <v>0.4</v>
      </c>
      <c r="H76" s="3">
        <f>IF(AND(C76=0,D76=0,E76=0,F76=0,G76=0),0,ROUND(IF(C76=0,1,C76)*IF(D76=0,1,D76)*IF(E76=0,1,E76)*IF(F76=0,1,F76)*IF(G76=0,1,G76),2))</f>
        <v>29.9</v>
      </c>
      <c r="I76" s="138"/>
      <c r="J76" s="7"/>
      <c r="K76" s="8"/>
      <c r="M76" s="70"/>
    </row>
    <row r="77" spans="1:13" ht="24.95" customHeight="1">
      <c r="A77" s="34">
        <f>IF(H77&gt;0,1,0)</f>
        <v>1</v>
      </c>
      <c r="B77" s="10" t="s">
        <v>2429</v>
      </c>
      <c r="C77" s="2">
        <v>15</v>
      </c>
      <c r="D77" s="2">
        <v>5</v>
      </c>
      <c r="E77" s="2"/>
      <c r="F77" s="2"/>
      <c r="G77" s="2">
        <v>0.4</v>
      </c>
      <c r="H77" s="3">
        <f>IF(AND(C77=0,D77=0,E77=0,F77=0,G77=0),0,ROUND(IF(C77=0,1,C77)*IF(D77=0,1,D77)*IF(E77=0,1,E77)*IF(F77=0,1,F77)*IF(G77=0,1,G77),2))</f>
        <v>30</v>
      </c>
      <c r="I77" s="138"/>
      <c r="J77" s="7"/>
      <c r="K77" s="8"/>
      <c r="M77" s="70"/>
    </row>
    <row r="78" spans="1:13" ht="24.95" customHeight="1">
      <c r="A78" s="35" t="s">
        <v>2537</v>
      </c>
      <c r="B78" s="206" t="s">
        <v>940</v>
      </c>
      <c r="C78" s="207"/>
      <c r="D78" s="207"/>
      <c r="E78" s="207"/>
      <c r="F78" s="207"/>
      <c r="G78" s="207"/>
      <c r="H78" s="6"/>
      <c r="I78" s="138">
        <f>SUM(H66:H78)</f>
        <v>606.81000000000006</v>
      </c>
      <c r="J78" s="1" t="e">
        <f>VLOOKUP(#REF!,O:W,7)</f>
        <v>#REF!</v>
      </c>
      <c r="K78" s="8"/>
      <c r="M78" s="70"/>
    </row>
    <row r="79" spans="1:13" ht="45.75" customHeight="1">
      <c r="A79" s="34">
        <f>IF(B79&gt;0,1,0)</f>
        <v>1</v>
      </c>
      <c r="B79" s="204" t="s">
        <v>2403</v>
      </c>
      <c r="C79" s="205"/>
      <c r="D79" s="205"/>
      <c r="E79" s="205"/>
      <c r="F79" s="205"/>
      <c r="G79" s="205"/>
      <c r="H79" s="6"/>
      <c r="I79" s="138"/>
      <c r="J79" s="7"/>
      <c r="K79" s="8"/>
      <c r="M79" s="69" t="s">
        <v>103</v>
      </c>
    </row>
    <row r="80" spans="1:13" ht="24.95" customHeight="1">
      <c r="A80" s="34">
        <f>IF(H80&gt;0,1,0)</f>
        <v>1</v>
      </c>
      <c r="B80" s="10" t="s">
        <v>2431</v>
      </c>
      <c r="C80" s="2">
        <v>10</v>
      </c>
      <c r="D80" s="2">
        <v>2.5</v>
      </c>
      <c r="E80" s="2"/>
      <c r="F80" s="2"/>
      <c r="G80" s="2">
        <v>1.5</v>
      </c>
      <c r="H80" s="3">
        <f>IF(AND(C80=0,D80=0,E80=0,F80=0,G80=0),0,ROUND(IF(C80=0,1,C80)*IF(D80=0,1,D80)*IF(E80=0,1,E80)*IF(F80=0,1,F80)*IF(G80=0,1,G80),2))</f>
        <v>37.5</v>
      </c>
      <c r="I80" s="138"/>
      <c r="J80" s="7"/>
      <c r="K80" s="8" t="s">
        <v>2433</v>
      </c>
      <c r="M80" s="70"/>
    </row>
    <row r="81" spans="1:13" ht="24.95" customHeight="1">
      <c r="A81" s="34">
        <f>IF(H81&gt;0,1,0)</f>
        <v>1</v>
      </c>
      <c r="B81" s="10" t="s">
        <v>2432</v>
      </c>
      <c r="C81" s="2">
        <v>20</v>
      </c>
      <c r="D81" s="2">
        <v>2.5</v>
      </c>
      <c r="E81" s="2"/>
      <c r="F81" s="2"/>
      <c r="G81" s="2">
        <v>1.5</v>
      </c>
      <c r="H81" s="3">
        <f>IF(AND(C81=0,D81=0,E81=0,F81=0,G81=0),0,ROUND(IF(C81=0,1,C81)*IF(D81=0,1,D81)*IF(E81=0,1,E81)*IF(F81=0,1,F81)*IF(G81=0,1,G81),2))</f>
        <v>75</v>
      </c>
      <c r="I81" s="138"/>
      <c r="J81" s="7"/>
      <c r="K81" s="8"/>
      <c r="M81" s="70"/>
    </row>
    <row r="82" spans="1:13" ht="24.95" customHeight="1">
      <c r="A82" s="35" t="str">
        <f>VLOOKUP(B79,O:W,2)</f>
        <v>070205</v>
      </c>
      <c r="B82" s="206" t="s">
        <v>940</v>
      </c>
      <c r="C82" s="207"/>
      <c r="D82" s="207"/>
      <c r="E82" s="207"/>
      <c r="F82" s="207"/>
      <c r="G82" s="207"/>
      <c r="H82" s="6"/>
      <c r="I82" s="138">
        <f>SUM(H80:H82)</f>
        <v>112.5</v>
      </c>
      <c r="J82" s="1" t="str">
        <f>VLOOKUP(B79,O:W,7)</f>
        <v>كيلوگرم</v>
      </c>
      <c r="K82" s="8"/>
      <c r="M82" s="70"/>
    </row>
    <row r="83" spans="1:13" ht="45.75" customHeight="1">
      <c r="A83" s="34">
        <f>IF(B83&gt;0,1,0)</f>
        <v>1</v>
      </c>
      <c r="B83" s="204" t="s">
        <v>2434</v>
      </c>
      <c r="C83" s="205"/>
      <c r="D83" s="205"/>
      <c r="E83" s="205"/>
      <c r="F83" s="205"/>
      <c r="G83" s="205"/>
      <c r="H83" s="6"/>
      <c r="I83" s="138"/>
      <c r="J83" s="7"/>
      <c r="K83" s="8"/>
      <c r="M83" s="59" t="s">
        <v>123</v>
      </c>
    </row>
    <row r="84" spans="1:13" ht="24.95" customHeight="1">
      <c r="A84" s="34">
        <f t="shared" ref="A84:A91" si="12">IF(H84&gt;0,1,0)</f>
        <v>1</v>
      </c>
      <c r="B84" s="10" t="s">
        <v>2392</v>
      </c>
      <c r="C84" s="2">
        <v>1</v>
      </c>
      <c r="D84" s="2">
        <v>6.21</v>
      </c>
      <c r="E84" s="2">
        <v>0.8</v>
      </c>
      <c r="F84" s="2">
        <v>0.6</v>
      </c>
      <c r="G84" s="2"/>
      <c r="H84" s="3">
        <f t="shared" ref="H84:H91" si="13">IF(AND(C84=0,D84=0,E84=0,F84=0,G84=0),0,ROUND(IF(C84=0,1,C84)*IF(D84=0,1,D84)*IF(E84=0,1,E84)*IF(F84=0,1,F84)*IF(G84=0,1,G84),2))</f>
        <v>2.98</v>
      </c>
      <c r="I84" s="138"/>
      <c r="J84" s="7"/>
      <c r="K84" s="8"/>
      <c r="M84" s="60"/>
    </row>
    <row r="85" spans="1:13" ht="24.95" customHeight="1">
      <c r="A85" s="34">
        <f t="shared" si="12"/>
        <v>1</v>
      </c>
      <c r="B85" s="10" t="s">
        <v>2393</v>
      </c>
      <c r="C85" s="2">
        <v>1</v>
      </c>
      <c r="D85" s="2">
        <v>6.12</v>
      </c>
      <c r="E85" s="2">
        <v>0.8</v>
      </c>
      <c r="F85" s="2">
        <v>0.6</v>
      </c>
      <c r="G85" s="2"/>
      <c r="H85" s="3">
        <f t="shared" si="13"/>
        <v>2.94</v>
      </c>
      <c r="I85" s="138"/>
      <c r="J85" s="7"/>
      <c r="K85" s="8"/>
      <c r="M85" s="60"/>
    </row>
    <row r="86" spans="1:13" ht="24.95" customHeight="1">
      <c r="A86" s="34">
        <f t="shared" si="12"/>
        <v>1</v>
      </c>
      <c r="B86" s="11" t="s">
        <v>2394</v>
      </c>
      <c r="C86" s="2">
        <v>1</v>
      </c>
      <c r="D86" s="2">
        <v>5.95</v>
      </c>
      <c r="E86" s="2">
        <v>0.8</v>
      </c>
      <c r="F86" s="2">
        <v>0.6</v>
      </c>
      <c r="G86" s="2"/>
      <c r="H86" s="3">
        <f t="shared" si="13"/>
        <v>2.86</v>
      </c>
      <c r="I86" s="138"/>
      <c r="J86" s="7"/>
      <c r="K86" s="8"/>
      <c r="M86" s="60"/>
    </row>
    <row r="87" spans="1:13" ht="24.95" customHeight="1">
      <c r="A87" s="34">
        <f t="shared" si="12"/>
        <v>1</v>
      </c>
      <c r="B87" s="10" t="s">
        <v>2395</v>
      </c>
      <c r="C87" s="2">
        <v>1</v>
      </c>
      <c r="D87" s="2">
        <v>2.99</v>
      </c>
      <c r="E87" s="2">
        <v>1.98</v>
      </c>
      <c r="F87" s="2">
        <v>0.6</v>
      </c>
      <c r="G87" s="2"/>
      <c r="H87" s="3">
        <f t="shared" si="13"/>
        <v>3.55</v>
      </c>
      <c r="I87" s="138"/>
      <c r="J87" s="7"/>
      <c r="K87" s="8"/>
      <c r="M87" s="60"/>
    </row>
    <row r="88" spans="1:13" ht="24.95" customHeight="1">
      <c r="A88" s="34">
        <f t="shared" si="12"/>
        <v>1</v>
      </c>
      <c r="B88" s="10" t="s">
        <v>2396</v>
      </c>
      <c r="C88" s="2">
        <v>1</v>
      </c>
      <c r="D88" s="2">
        <v>8.99</v>
      </c>
      <c r="E88" s="2">
        <v>0.8</v>
      </c>
      <c r="F88" s="2">
        <v>0.6</v>
      </c>
      <c r="G88" s="2"/>
      <c r="H88" s="3">
        <f t="shared" si="13"/>
        <v>4.32</v>
      </c>
      <c r="I88" s="138"/>
      <c r="J88" s="7"/>
      <c r="K88" s="8"/>
      <c r="M88" s="60"/>
    </row>
    <row r="89" spans="1:13" ht="24.95" customHeight="1">
      <c r="A89" s="34">
        <f t="shared" si="12"/>
        <v>1</v>
      </c>
      <c r="B89" s="10" t="s">
        <v>2397</v>
      </c>
      <c r="C89" s="2">
        <v>1</v>
      </c>
      <c r="D89" s="2">
        <v>10.35</v>
      </c>
      <c r="E89" s="2">
        <v>0.8</v>
      </c>
      <c r="F89" s="2">
        <v>0.6</v>
      </c>
      <c r="G89" s="2"/>
      <c r="H89" s="3">
        <f t="shared" si="13"/>
        <v>4.97</v>
      </c>
      <c r="I89" s="138"/>
      <c r="J89" s="7"/>
      <c r="K89" s="8"/>
      <c r="M89" s="60"/>
    </row>
    <row r="90" spans="1:13" ht="24.95" customHeight="1">
      <c r="A90" s="34">
        <f t="shared" si="12"/>
        <v>1</v>
      </c>
      <c r="B90" s="10" t="s">
        <v>2398</v>
      </c>
      <c r="C90" s="2">
        <v>1</v>
      </c>
      <c r="D90" s="2">
        <v>14.15</v>
      </c>
      <c r="E90" s="2">
        <v>0.8</v>
      </c>
      <c r="F90" s="2">
        <v>0.6</v>
      </c>
      <c r="G90" s="2"/>
      <c r="H90" s="3">
        <f t="shared" si="13"/>
        <v>6.79</v>
      </c>
      <c r="I90" s="138"/>
      <c r="J90" s="7"/>
      <c r="K90" s="8"/>
      <c r="M90" s="60"/>
    </row>
    <row r="91" spans="1:13" ht="24.95" customHeight="1">
      <c r="A91" s="34">
        <f t="shared" si="12"/>
        <v>1</v>
      </c>
      <c r="B91" s="10" t="s">
        <v>2435</v>
      </c>
      <c r="C91" s="2">
        <v>2</v>
      </c>
      <c r="D91" s="2">
        <v>8.99</v>
      </c>
      <c r="E91" s="2">
        <v>5.94</v>
      </c>
      <c r="F91" s="2">
        <v>0.1</v>
      </c>
      <c r="G91" s="2"/>
      <c r="H91" s="3">
        <f t="shared" si="13"/>
        <v>10.68</v>
      </c>
      <c r="I91" s="138"/>
      <c r="J91" s="7"/>
      <c r="K91" s="8"/>
      <c r="M91" s="60"/>
    </row>
    <row r="92" spans="1:13" ht="24.95" customHeight="1">
      <c r="A92" s="34">
        <f>IF(H92&gt;0,1,0)</f>
        <v>1</v>
      </c>
      <c r="B92" s="10" t="s">
        <v>2436</v>
      </c>
      <c r="C92" s="2">
        <v>2</v>
      </c>
      <c r="D92" s="2">
        <v>1.49</v>
      </c>
      <c r="E92" s="2">
        <v>2.95</v>
      </c>
      <c r="F92" s="2">
        <v>0.1</v>
      </c>
      <c r="G92" s="2"/>
      <c r="H92" s="3">
        <f>IF(AND(C92=0,D92=0,E92=0,F92=0,G92=0),0,ROUND(IF(C92=0,1,C92)*IF(D92=0,1,D92)*IF(E92=0,1,E92)*IF(F92=0,1,F92)*IF(G92=0,1,G92),2))</f>
        <v>0.88</v>
      </c>
      <c r="I92" s="138"/>
      <c r="J92" s="7"/>
      <c r="K92" s="8"/>
      <c r="M92" s="60"/>
    </row>
    <row r="93" spans="1:13" ht="24.95" customHeight="1">
      <c r="A93" s="34">
        <f>IF(H93&gt;0,1,0)</f>
        <v>1</v>
      </c>
      <c r="B93" s="10" t="s">
        <v>2437</v>
      </c>
      <c r="C93" s="2">
        <v>3</v>
      </c>
      <c r="D93" s="2">
        <v>5</v>
      </c>
      <c r="E93" s="2">
        <v>1.89</v>
      </c>
      <c r="F93" s="2">
        <v>0.1</v>
      </c>
      <c r="G93" s="2"/>
      <c r="H93" s="3">
        <f>IF(AND(C93=0,D93=0,E93=0,F93=0,G93=0),0,ROUND(IF(C93=0,1,C93)*IF(D93=0,1,D93)*IF(E93=0,1,E93)*IF(F93=0,1,F93)*IF(G93=0,1,G93),2))</f>
        <v>2.84</v>
      </c>
      <c r="I93" s="138"/>
      <c r="J93" s="7"/>
      <c r="K93" s="8"/>
      <c r="M93" s="60"/>
    </row>
    <row r="94" spans="1:13" ht="24.95" customHeight="1">
      <c r="A94" s="35" t="e">
        <f>VLOOKUP(#REF!,O:W,2)</f>
        <v>#REF!</v>
      </c>
      <c r="B94" s="206" t="s">
        <v>940</v>
      </c>
      <c r="C94" s="207"/>
      <c r="D94" s="207"/>
      <c r="E94" s="207"/>
      <c r="F94" s="207"/>
      <c r="G94" s="207"/>
      <c r="H94" s="6"/>
      <c r="I94" s="138">
        <f>SUM(H84:H94)</f>
        <v>42.81</v>
      </c>
      <c r="J94" s="1" t="e">
        <f>VLOOKUP(#REF!,O:W,7)</f>
        <v>#REF!</v>
      </c>
      <c r="K94" s="8"/>
      <c r="M94" s="60"/>
    </row>
    <row r="95" spans="1:13" ht="45.75" customHeight="1">
      <c r="A95" s="34">
        <f>IF(B95&gt;0,1,0)</f>
        <v>1</v>
      </c>
      <c r="B95" s="204" t="s">
        <v>2438</v>
      </c>
      <c r="C95" s="205"/>
      <c r="D95" s="205"/>
      <c r="E95" s="205"/>
      <c r="F95" s="205"/>
      <c r="G95" s="205"/>
      <c r="H95" s="6"/>
      <c r="I95" s="138"/>
      <c r="J95" s="7"/>
      <c r="K95" s="8"/>
      <c r="M95" s="59" t="s">
        <v>123</v>
      </c>
    </row>
    <row r="96" spans="1:13" ht="24.95" customHeight="1">
      <c r="A96" s="34">
        <f>IF(H96&gt;0,1,0)</f>
        <v>1</v>
      </c>
      <c r="B96" s="10" t="s">
        <v>2439</v>
      </c>
      <c r="C96" s="2">
        <v>1</v>
      </c>
      <c r="D96" s="2">
        <v>8.99</v>
      </c>
      <c r="E96" s="2">
        <v>5.95</v>
      </c>
      <c r="F96" s="2">
        <v>7.0000000000000007E-2</v>
      </c>
      <c r="G96" s="2"/>
      <c r="H96" s="3">
        <f>IF(AND(C96=0,D96=0,E96=0,F96=0,G96=0),0,ROUND(IF(C96=0,1,C96)*IF(D96=0,1,D96)*IF(E96=0,1,E96)*IF(F96=0,1,F96)*IF(G96=0,1,G96),2))</f>
        <v>3.74</v>
      </c>
      <c r="I96" s="138"/>
      <c r="J96" s="7"/>
      <c r="K96" s="8"/>
      <c r="M96" s="60"/>
    </row>
    <row r="97" spans="1:13" ht="24.95" customHeight="1">
      <c r="A97" s="34">
        <f>IF(H97&gt;0,1,0)</f>
        <v>1</v>
      </c>
      <c r="B97" s="10"/>
      <c r="C97" s="2">
        <v>1</v>
      </c>
      <c r="D97" s="2">
        <v>5</v>
      </c>
      <c r="E97" s="2">
        <v>2.99</v>
      </c>
      <c r="F97" s="2">
        <v>7.0000000000000007E-2</v>
      </c>
      <c r="G97" s="2"/>
      <c r="H97" s="3">
        <f>IF(AND(C97=0,D97=0,E97=0,F97=0,G97=0),0,ROUND(IF(C97=0,1,C97)*IF(D97=0,1,D97)*IF(E97=0,1,E97)*IF(F97=0,1,F97)*IF(G97=0,1,G97),2))</f>
        <v>1.05</v>
      </c>
      <c r="I97" s="138"/>
      <c r="J97" s="7"/>
      <c r="K97" s="8"/>
      <c r="M97" s="60"/>
    </row>
    <row r="98" spans="1:13" ht="24.95" customHeight="1">
      <c r="A98" s="35" t="str">
        <f>VLOOKUP(B95,O:W,2)</f>
        <v>080204</v>
      </c>
      <c r="B98" s="206" t="s">
        <v>940</v>
      </c>
      <c r="C98" s="207"/>
      <c r="D98" s="207"/>
      <c r="E98" s="207"/>
      <c r="F98" s="207"/>
      <c r="G98" s="207"/>
      <c r="H98" s="6"/>
      <c r="I98" s="138">
        <f>SUM(H96:H98)</f>
        <v>4.79</v>
      </c>
      <c r="J98" s="1" t="str">
        <f>VLOOKUP(B95,O:W,7)</f>
        <v>مترمكعب</v>
      </c>
      <c r="K98" s="8"/>
      <c r="M98" s="60"/>
    </row>
    <row r="99" spans="1:13" ht="45.75" customHeight="1">
      <c r="A99" s="34">
        <f>IF(B99&gt;0,1,0)</f>
        <v>1</v>
      </c>
      <c r="B99" s="204" t="s">
        <v>2440</v>
      </c>
      <c r="C99" s="205"/>
      <c r="D99" s="205"/>
      <c r="E99" s="205"/>
      <c r="F99" s="205"/>
      <c r="G99" s="205"/>
      <c r="H99" s="6"/>
      <c r="I99" s="138"/>
      <c r="J99" s="7"/>
      <c r="K99" s="8"/>
      <c r="M99" s="59" t="s">
        <v>123</v>
      </c>
    </row>
    <row r="100" spans="1:13" ht="24.95" customHeight="1">
      <c r="A100" s="34">
        <f>IF(H100&gt;0,1,0)</f>
        <v>1</v>
      </c>
      <c r="B100" s="10" t="s">
        <v>2441</v>
      </c>
      <c r="C100" s="2">
        <v>1</v>
      </c>
      <c r="D100" s="2">
        <v>8.99</v>
      </c>
      <c r="E100" s="2">
        <v>5.95</v>
      </c>
      <c r="F100" s="2">
        <v>0.12</v>
      </c>
      <c r="G100" s="2"/>
      <c r="H100" s="3">
        <f>IF(AND(C100=0,D100=0,E100=0,F100=0,G100=0),0,ROUND(IF(C100=0,1,C100)*IF(D100=0,1,D100)*IF(E100=0,1,E100)*IF(F100=0,1,F100)*IF(G100=0,1,G100),2))</f>
        <v>6.42</v>
      </c>
      <c r="I100" s="138"/>
      <c r="J100" s="7"/>
      <c r="K100" s="8"/>
      <c r="M100" s="60"/>
    </row>
    <row r="101" spans="1:13" ht="24.95" customHeight="1">
      <c r="A101" s="34"/>
      <c r="B101" s="10" t="s">
        <v>2443</v>
      </c>
      <c r="C101" s="2">
        <v>1</v>
      </c>
      <c r="D101" s="2">
        <v>1.49</v>
      </c>
      <c r="E101" s="2">
        <v>2.95</v>
      </c>
      <c r="F101" s="2">
        <v>0.12</v>
      </c>
      <c r="G101" s="2"/>
      <c r="H101" s="3">
        <v>0.52</v>
      </c>
      <c r="I101" s="138"/>
      <c r="J101" s="7"/>
      <c r="K101" s="8"/>
      <c r="M101" s="60"/>
    </row>
    <row r="102" spans="1:13" ht="24.95" customHeight="1">
      <c r="A102" s="34">
        <f>IF(H102&gt;0,1,0)</f>
        <v>1</v>
      </c>
      <c r="B102" s="10"/>
      <c r="C102" s="2">
        <v>1</v>
      </c>
      <c r="D102" s="2">
        <v>5</v>
      </c>
      <c r="E102" s="2">
        <v>2.99</v>
      </c>
      <c r="F102" s="2">
        <v>0.12</v>
      </c>
      <c r="G102" s="2"/>
      <c r="H102" s="3">
        <f>IF(AND(C102=0,D102=0,E102=0,F102=0,G102=0),0,ROUND(IF(C102=0,1,C102)*IF(D102=0,1,D102)*IF(E102=0,1,E102)*IF(F102=0,1,F102)*IF(G102=0,1,G102),2))</f>
        <v>1.79</v>
      </c>
      <c r="I102" s="138"/>
      <c r="J102" s="7"/>
      <c r="K102" s="8"/>
      <c r="M102" s="60"/>
    </row>
    <row r="103" spans="1:13" ht="24.95" customHeight="1">
      <c r="A103" s="35" t="str">
        <f>VLOOKUP(B99,O:W,2)</f>
        <v>080201</v>
      </c>
      <c r="B103" s="206" t="s">
        <v>940</v>
      </c>
      <c r="C103" s="207"/>
      <c r="D103" s="207"/>
      <c r="E103" s="207"/>
      <c r="F103" s="207"/>
      <c r="G103" s="207"/>
      <c r="H103" s="6"/>
      <c r="I103" s="138">
        <f>SUM(H100:H103)</f>
        <v>8.73</v>
      </c>
      <c r="J103" s="1" t="str">
        <f>VLOOKUP(B99,O:W,7)</f>
        <v>مترمكعب</v>
      </c>
      <c r="K103" s="8"/>
      <c r="M103" s="60"/>
    </row>
    <row r="104" spans="1:13" ht="45.75" customHeight="1">
      <c r="A104" s="34">
        <f>IF(B104&gt;0,1,0)</f>
        <v>1</v>
      </c>
      <c r="B104" s="204" t="s">
        <v>2442</v>
      </c>
      <c r="C104" s="205"/>
      <c r="D104" s="205"/>
      <c r="E104" s="205"/>
      <c r="F104" s="205"/>
      <c r="G104" s="205"/>
      <c r="H104" s="6"/>
      <c r="I104" s="138"/>
      <c r="J104" s="7"/>
      <c r="K104" s="8"/>
      <c r="M104" s="59" t="s">
        <v>123</v>
      </c>
    </row>
    <row r="105" spans="1:13" ht="24.95" customHeight="1">
      <c r="A105" s="34">
        <f>IF(H105&gt;0,1,0)</f>
        <v>1</v>
      </c>
      <c r="B105" s="10"/>
      <c r="C105" s="2">
        <v>2</v>
      </c>
      <c r="D105" s="2">
        <v>8.99</v>
      </c>
      <c r="E105" s="2">
        <v>5.95</v>
      </c>
      <c r="F105" s="2"/>
      <c r="G105" s="2"/>
      <c r="H105" s="3">
        <f>IF(AND(C105=0,D105=0,E105=0,F105=0,G105=0),0,ROUND(IF(C105=0,1,C105)*IF(D105=0,1,D105)*IF(E105=0,1,E105)*IF(F105=0,1,F105)*IF(G105=0,1,G105),2))</f>
        <v>106.98</v>
      </c>
      <c r="I105" s="138"/>
      <c r="J105" s="7"/>
      <c r="K105" s="8"/>
      <c r="M105" s="60"/>
    </row>
    <row r="106" spans="1:13" ht="24.95" customHeight="1">
      <c r="A106" s="34">
        <f>IF(H106&gt;0,1,0)</f>
        <v>1</v>
      </c>
      <c r="B106" s="10"/>
      <c r="C106" s="2">
        <v>2</v>
      </c>
      <c r="D106" s="2">
        <v>5</v>
      </c>
      <c r="E106" s="2">
        <v>2.99</v>
      </c>
      <c r="F106" s="2"/>
      <c r="G106" s="2"/>
      <c r="H106" s="3">
        <f>IF(AND(C106=0,D106=0,E106=0,F106=0,G106=0),0,ROUND(IF(C106=0,1,C106)*IF(D106=0,1,D106)*IF(E106=0,1,E106)*IF(F106=0,1,F106)*IF(G106=0,1,G106),2))</f>
        <v>29.9</v>
      </c>
      <c r="I106" s="138"/>
      <c r="J106" s="7"/>
      <c r="K106" s="8"/>
      <c r="M106" s="60"/>
    </row>
    <row r="107" spans="1:13" ht="24.95" customHeight="1">
      <c r="A107" s="34">
        <f>IF(H107&gt;0,1,0)</f>
        <v>1</v>
      </c>
      <c r="B107" s="10"/>
      <c r="C107" s="2">
        <v>2</v>
      </c>
      <c r="D107" s="2">
        <v>1.49</v>
      </c>
      <c r="E107" s="2">
        <v>2.95</v>
      </c>
      <c r="F107" s="2"/>
      <c r="G107" s="2"/>
      <c r="H107" s="3">
        <f>IF(AND(C107=0,D107=0,E107=0,F107=0,G107=0),0,ROUND(IF(C107=0,1,C107)*IF(D107=0,1,D107)*IF(E107=0,1,E107)*IF(F107=0,1,F107)*IF(G107=0,1,G107),2))</f>
        <v>8.7899999999999991</v>
      </c>
      <c r="I107" s="138"/>
      <c r="J107" s="7"/>
      <c r="K107" s="8"/>
      <c r="M107" s="60"/>
    </row>
    <row r="108" spans="1:13" ht="24.95" customHeight="1">
      <c r="A108" s="35" t="str">
        <f>VLOOKUP(B104,O:W,2)</f>
        <v>080306</v>
      </c>
      <c r="B108" s="206" t="s">
        <v>940</v>
      </c>
      <c r="C108" s="207"/>
      <c r="D108" s="207"/>
      <c r="E108" s="207"/>
      <c r="F108" s="207"/>
      <c r="G108" s="207"/>
      <c r="H108" s="6"/>
      <c r="I108" s="138">
        <f>SUM(H105:H108)</f>
        <v>145.66999999999999</v>
      </c>
      <c r="J108" s="1" t="str">
        <f>VLOOKUP(B104,O:W,7)</f>
        <v>مترمكعب</v>
      </c>
      <c r="K108" s="8"/>
      <c r="M108" s="60"/>
    </row>
    <row r="109" spans="1:13" ht="45.75" customHeight="1">
      <c r="A109" s="34">
        <f>IF(B109&gt;0,1,0)</f>
        <v>1</v>
      </c>
      <c r="B109" s="204" t="s">
        <v>2444</v>
      </c>
      <c r="C109" s="205"/>
      <c r="D109" s="205"/>
      <c r="E109" s="205"/>
      <c r="F109" s="205"/>
      <c r="G109" s="205"/>
      <c r="H109" s="6"/>
      <c r="I109" s="138"/>
      <c r="J109" s="7"/>
      <c r="K109" s="8"/>
      <c r="M109" s="59" t="s">
        <v>123</v>
      </c>
    </row>
    <row r="110" spans="1:13" ht="24.95" customHeight="1">
      <c r="A110" s="34">
        <f>IF(H110&gt;0,1,0)</f>
        <v>1</v>
      </c>
      <c r="B110" s="10"/>
      <c r="C110" s="2">
        <v>2</v>
      </c>
      <c r="D110" s="2">
        <v>8.99</v>
      </c>
      <c r="E110" s="2">
        <v>5.95</v>
      </c>
      <c r="F110" s="2">
        <v>0.1</v>
      </c>
      <c r="G110" s="2"/>
      <c r="H110" s="3">
        <f>IF(AND(C110=0,D110=0,E110=0,F110=0,G110=0),0,ROUND(IF(C110=0,1,C110)*IF(D110=0,1,D110)*IF(E110=0,1,E110)*IF(F110=0,1,F110)*IF(G110=0,1,G110),2))</f>
        <v>10.7</v>
      </c>
      <c r="I110" s="138"/>
      <c r="J110" s="7"/>
      <c r="K110" s="8"/>
      <c r="M110" s="60"/>
    </row>
    <row r="111" spans="1:13" ht="24.95" customHeight="1">
      <c r="A111" s="34">
        <f>IF(H111&gt;0,1,0)</f>
        <v>1</v>
      </c>
      <c r="B111" s="10"/>
      <c r="C111" s="2">
        <v>3</v>
      </c>
      <c r="D111" s="2">
        <v>5</v>
      </c>
      <c r="E111" s="2">
        <v>2.99</v>
      </c>
      <c r="F111" s="2">
        <v>0.1</v>
      </c>
      <c r="G111" s="2"/>
      <c r="H111" s="3">
        <f>IF(AND(C111=0,D111=0,E111=0,F111=0,G111=0),0,ROUND(IF(C111=0,1,C111)*IF(D111=0,1,D111)*IF(E111=0,1,E111)*IF(F111=0,1,F111)*IF(G111=0,1,G111),2))</f>
        <v>4.49</v>
      </c>
      <c r="I111" s="138"/>
      <c r="J111" s="7"/>
      <c r="K111" s="8"/>
      <c r="M111" s="60"/>
    </row>
    <row r="112" spans="1:13" ht="24.95" customHeight="1">
      <c r="A112" s="34">
        <f>IF(H112&gt;0,1,0)</f>
        <v>1</v>
      </c>
      <c r="B112" s="10"/>
      <c r="C112" s="2">
        <v>2</v>
      </c>
      <c r="D112" s="2">
        <v>1.49</v>
      </c>
      <c r="E112" s="2">
        <v>2.99</v>
      </c>
      <c r="F112" s="2">
        <v>0.1</v>
      </c>
      <c r="G112" s="2"/>
      <c r="H112" s="3">
        <f>IF(AND(C112=0,D112=0,E112=0,F112=0,G112=0),0,ROUND(IF(C112=0,1,C112)*IF(D112=0,1,D112)*IF(E112=0,1,E112)*IF(F112=0,1,F112)*IF(G112=0,1,G112),2))</f>
        <v>0.89</v>
      </c>
      <c r="I112" s="138"/>
      <c r="J112" s="7"/>
      <c r="K112" s="8"/>
      <c r="M112" s="60"/>
    </row>
    <row r="113" spans="1:13" ht="24.95" customHeight="1">
      <c r="A113" s="35" t="str">
        <f>VLOOKUP(B109,O:W,2)</f>
        <v>080304</v>
      </c>
      <c r="B113" s="206" t="s">
        <v>940</v>
      </c>
      <c r="C113" s="207"/>
      <c r="D113" s="207"/>
      <c r="E113" s="207"/>
      <c r="F113" s="207"/>
      <c r="G113" s="207"/>
      <c r="H113" s="6"/>
      <c r="I113" s="138">
        <f>SUM(H110:H113)</f>
        <v>16.079999999999998</v>
      </c>
      <c r="J113" s="1" t="str">
        <f>VLOOKUP(B109,O:W,7)</f>
        <v>مترمكعب</v>
      </c>
      <c r="K113" s="8"/>
      <c r="M113" s="60"/>
    </row>
    <row r="114" spans="1:13" ht="45.75" customHeight="1">
      <c r="A114" s="34">
        <f>IF(B114&gt;0,1,0)</f>
        <v>1</v>
      </c>
      <c r="B114" s="204" t="s">
        <v>2445</v>
      </c>
      <c r="C114" s="205"/>
      <c r="D114" s="205"/>
      <c r="E114" s="205"/>
      <c r="F114" s="205"/>
      <c r="G114" s="205"/>
      <c r="H114" s="6"/>
      <c r="I114" s="138"/>
      <c r="J114" s="7"/>
      <c r="K114" s="8"/>
      <c r="M114" s="59" t="s">
        <v>123</v>
      </c>
    </row>
    <row r="115" spans="1:13" ht="24.95" customHeight="1">
      <c r="A115" s="34">
        <f t="shared" ref="A115" si="14">IF(H115&gt;0,1,0)</f>
        <v>1</v>
      </c>
      <c r="B115" s="10" t="s">
        <v>2446</v>
      </c>
      <c r="C115" s="2"/>
      <c r="D115" s="2"/>
      <c r="E115" s="2"/>
      <c r="F115" s="2"/>
      <c r="G115" s="2"/>
      <c r="H115" s="3">
        <v>47</v>
      </c>
      <c r="I115" s="138"/>
      <c r="J115" s="7"/>
      <c r="K115" s="8"/>
      <c r="M115" s="60"/>
    </row>
    <row r="116" spans="1:13" ht="24.95" customHeight="1">
      <c r="A116" s="35" t="str">
        <f>VLOOKUP(B114,O:W,2)</f>
        <v>080314</v>
      </c>
      <c r="B116" s="206" t="s">
        <v>940</v>
      </c>
      <c r="C116" s="207"/>
      <c r="D116" s="207"/>
      <c r="E116" s="207"/>
      <c r="F116" s="207"/>
      <c r="G116" s="207"/>
      <c r="H116" s="6"/>
      <c r="I116" s="138">
        <f>SUM(H115:H116)</f>
        <v>47</v>
      </c>
      <c r="J116" s="1" t="str">
        <f>VLOOKUP(B114,O:W,7)</f>
        <v>مترمربع</v>
      </c>
      <c r="K116" s="8"/>
      <c r="M116" s="60"/>
    </row>
    <row r="117" spans="1:13" ht="45.75" customHeight="1">
      <c r="A117" s="34">
        <f>IF(B117&gt;0,1,0)</f>
        <v>1</v>
      </c>
      <c r="B117" s="204" t="s">
        <v>2447</v>
      </c>
      <c r="C117" s="205"/>
      <c r="D117" s="205"/>
      <c r="E117" s="205"/>
      <c r="F117" s="205"/>
      <c r="G117" s="205"/>
      <c r="H117" s="6"/>
      <c r="I117" s="138"/>
      <c r="J117" s="7"/>
      <c r="K117" s="8"/>
      <c r="M117" s="59" t="s">
        <v>123</v>
      </c>
    </row>
    <row r="118" spans="1:13" ht="24.95" customHeight="1">
      <c r="A118" s="34">
        <f t="shared" ref="A118" si="15">IF(H118&gt;0,1,0)</f>
        <v>1</v>
      </c>
      <c r="B118" s="10" t="s">
        <v>2449</v>
      </c>
      <c r="C118" s="2">
        <v>3</v>
      </c>
      <c r="D118" s="2">
        <v>3.61</v>
      </c>
      <c r="E118" s="2">
        <v>1.1000000000000001</v>
      </c>
      <c r="F118" s="2">
        <v>0.1</v>
      </c>
      <c r="G118" s="2"/>
      <c r="H118" s="3">
        <f>IF(AND(C118=0,D118=0,E118=0,F118=0,G118=0),0,ROUND(IF(C118=0,1,C118)*IF(D118=0,1,D118)*IF(E118=0,1,E118)*IF(F118=0,1,F118)*IF(G118=0,1,G118),2))</f>
        <v>1.19</v>
      </c>
      <c r="I118" s="138"/>
      <c r="J118" s="7"/>
      <c r="K118" s="8"/>
      <c r="M118" s="60"/>
    </row>
    <row r="119" spans="1:13" ht="24.95" customHeight="1">
      <c r="A119" s="35" t="str">
        <f>VLOOKUP(B117,O:W,2)</f>
        <v>080303</v>
      </c>
      <c r="B119" s="206" t="s">
        <v>940</v>
      </c>
      <c r="C119" s="207"/>
      <c r="D119" s="207"/>
      <c r="E119" s="207"/>
      <c r="F119" s="207"/>
      <c r="G119" s="207"/>
      <c r="H119" s="6"/>
      <c r="I119" s="138">
        <f>SUM(H118:H119)</f>
        <v>1.19</v>
      </c>
      <c r="J119" s="1" t="str">
        <f>VLOOKUP(B117,O:W,7)</f>
        <v>مترمكعب</v>
      </c>
      <c r="K119" s="8"/>
      <c r="M119" s="60"/>
    </row>
    <row r="120" spans="1:13" ht="45.75" customHeight="1">
      <c r="A120" s="34">
        <f>IF(B120&gt;0,1,0)</f>
        <v>1</v>
      </c>
      <c r="B120" s="204" t="s">
        <v>2448</v>
      </c>
      <c r="C120" s="205"/>
      <c r="D120" s="205"/>
      <c r="E120" s="205"/>
      <c r="F120" s="205"/>
      <c r="G120" s="205"/>
      <c r="H120" s="6"/>
      <c r="I120" s="138"/>
      <c r="J120" s="7"/>
      <c r="K120" s="8"/>
      <c r="M120" s="59" t="s">
        <v>123</v>
      </c>
    </row>
    <row r="121" spans="1:13" ht="24.95" customHeight="1">
      <c r="A121" s="34">
        <f t="shared" ref="A121" si="16">IF(H121&gt;0,1,0)</f>
        <v>1</v>
      </c>
      <c r="B121" s="10" t="s">
        <v>2450</v>
      </c>
      <c r="C121" s="2"/>
      <c r="D121" s="2"/>
      <c r="E121" s="2"/>
      <c r="F121" s="2"/>
      <c r="G121" s="2"/>
      <c r="H121" s="3">
        <v>43</v>
      </c>
      <c r="I121" s="138"/>
      <c r="J121" s="7"/>
      <c r="K121" s="8"/>
      <c r="M121" s="60"/>
    </row>
    <row r="122" spans="1:13" ht="24.95" customHeight="1">
      <c r="A122" s="35" t="str">
        <f>VLOOKUP(B120,O:W,2)</f>
        <v>080310</v>
      </c>
      <c r="B122" s="206" t="s">
        <v>940</v>
      </c>
      <c r="C122" s="207"/>
      <c r="D122" s="207"/>
      <c r="E122" s="207"/>
      <c r="F122" s="207"/>
      <c r="G122" s="207"/>
      <c r="H122" s="6"/>
      <c r="I122" s="138">
        <f>SUM(H121:H122)</f>
        <v>43</v>
      </c>
      <c r="J122" s="1" t="str">
        <f>VLOOKUP(B120,O:W,7)</f>
        <v>مترمكعب</v>
      </c>
      <c r="K122" s="8"/>
      <c r="M122" s="60"/>
    </row>
    <row r="123" spans="1:13" ht="45.75" customHeight="1">
      <c r="A123" s="34">
        <f>IF(B123&gt;0,1,0)</f>
        <v>1</v>
      </c>
      <c r="B123" s="204" t="s">
        <v>2451</v>
      </c>
      <c r="C123" s="205"/>
      <c r="D123" s="205"/>
      <c r="E123" s="205"/>
      <c r="F123" s="205"/>
      <c r="G123" s="205"/>
      <c r="H123" s="6"/>
      <c r="I123" s="138"/>
      <c r="J123" s="7"/>
      <c r="K123" s="8"/>
      <c r="M123" s="59" t="s">
        <v>123</v>
      </c>
    </row>
    <row r="124" spans="1:13" ht="24.95" customHeight="1">
      <c r="A124" s="34">
        <f t="shared" ref="A124:A126" si="17">IF(H124&gt;0,1,0)</f>
        <v>1</v>
      </c>
      <c r="B124" s="10"/>
      <c r="C124" s="2">
        <v>3</v>
      </c>
      <c r="D124" s="2">
        <v>8.99</v>
      </c>
      <c r="E124" s="2">
        <v>5.95</v>
      </c>
      <c r="F124" s="2"/>
      <c r="G124" s="2"/>
      <c r="H124" s="3">
        <f>IF(AND(C124=0,D124=0,E124=0,F124=0,G124=0),0,ROUND(IF(C124=0,1,C124)*IF(D124=0,1,D124)*IF(E124=0,1,E124)*IF(F124=0,1,F124)*IF(G124=0,1,G124),2))</f>
        <v>160.47</v>
      </c>
      <c r="I124" s="138"/>
      <c r="J124" s="7"/>
      <c r="K124" s="8"/>
      <c r="M124" s="60"/>
    </row>
    <row r="125" spans="1:13" ht="24.95" customHeight="1">
      <c r="A125" s="34">
        <f t="shared" si="17"/>
        <v>1</v>
      </c>
      <c r="B125" s="10"/>
      <c r="C125" s="2">
        <v>4</v>
      </c>
      <c r="D125" s="2">
        <v>5</v>
      </c>
      <c r="E125" s="2">
        <v>2.99</v>
      </c>
      <c r="F125" s="2"/>
      <c r="G125" s="2"/>
      <c r="H125" s="3">
        <f t="shared" ref="H125:H126" si="18">IF(AND(C125=0,D125=0,E125=0,F125=0,G125=0),0,ROUND(IF(C125=0,1,C125)*IF(D125=0,1,D125)*IF(E125=0,1,E125)*IF(F125=0,1,F125)*IF(G125=0,1,G125),2))</f>
        <v>59.8</v>
      </c>
      <c r="I125" s="138"/>
      <c r="J125" s="7"/>
      <c r="K125" s="8"/>
      <c r="M125" s="60"/>
    </row>
    <row r="126" spans="1:13" ht="24.95" customHeight="1">
      <c r="A126" s="34">
        <f t="shared" si="17"/>
        <v>1</v>
      </c>
      <c r="B126" s="10"/>
      <c r="C126" s="2">
        <v>2</v>
      </c>
      <c r="D126" s="2">
        <v>1.49</v>
      </c>
      <c r="E126" s="2">
        <v>2.95</v>
      </c>
      <c r="F126" s="2"/>
      <c r="G126" s="2"/>
      <c r="H126" s="3">
        <f t="shared" si="18"/>
        <v>8.7899999999999991</v>
      </c>
      <c r="I126" s="138"/>
      <c r="J126" s="7"/>
      <c r="K126" s="8"/>
      <c r="M126" s="60"/>
    </row>
    <row r="127" spans="1:13" ht="24.95" customHeight="1">
      <c r="A127" s="35" t="str">
        <f>VLOOKUP(B123,O:W,2)</f>
        <v>080313</v>
      </c>
      <c r="B127" s="206" t="s">
        <v>940</v>
      </c>
      <c r="C127" s="207"/>
      <c r="D127" s="207"/>
      <c r="E127" s="207"/>
      <c r="F127" s="207"/>
      <c r="G127" s="207"/>
      <c r="H127" s="6"/>
      <c r="I127" s="138">
        <f>SUM(H124:H127)</f>
        <v>229.05999999999997</v>
      </c>
      <c r="J127" s="1" t="str">
        <f>VLOOKUP(B123,O:W,7)</f>
        <v>مترمربع</v>
      </c>
      <c r="K127" s="8"/>
      <c r="M127" s="60"/>
    </row>
    <row r="128" spans="1:13" ht="45.75" customHeight="1">
      <c r="A128" s="34">
        <f>IF(B128&gt;0,1,0)</f>
        <v>1</v>
      </c>
      <c r="B128" s="204" t="s">
        <v>2452</v>
      </c>
      <c r="C128" s="205"/>
      <c r="D128" s="205"/>
      <c r="E128" s="205"/>
      <c r="F128" s="205"/>
      <c r="G128" s="205"/>
      <c r="H128" s="6"/>
      <c r="I128" s="138"/>
      <c r="J128" s="7"/>
      <c r="K128" s="8"/>
      <c r="M128" s="59" t="s">
        <v>123</v>
      </c>
    </row>
    <row r="129" spans="1:13" ht="24.95" customHeight="1">
      <c r="A129" s="34">
        <f t="shared" ref="A129" si="19">IF(H129&gt;0,1,0)</f>
        <v>1</v>
      </c>
      <c r="B129" s="10"/>
      <c r="C129" s="2">
        <v>12</v>
      </c>
      <c r="D129" s="2">
        <v>0.4</v>
      </c>
      <c r="E129" s="2">
        <v>0.4</v>
      </c>
      <c r="F129" s="2"/>
      <c r="G129" s="2"/>
      <c r="H129" s="3">
        <f>IF(AND(C129=0,D129=0,E129=0,F129=0,G129=0),0,ROUND(IF(C129=0,1,C129)*IF(D129=0,1,D129)*IF(E129=0,1,E129)*IF(F129=0,1,F129)*IF(G129=0,1,G129),2))</f>
        <v>1.92</v>
      </c>
      <c r="I129" s="138"/>
      <c r="J129" s="7"/>
      <c r="K129" s="8"/>
      <c r="M129" s="60"/>
    </row>
    <row r="130" spans="1:13" ht="24.95" customHeight="1">
      <c r="A130" s="35" t="str">
        <f>VLOOKUP(B128,O:W,2)</f>
        <v>080501</v>
      </c>
      <c r="B130" s="206" t="s">
        <v>940</v>
      </c>
      <c r="C130" s="207"/>
      <c r="D130" s="207"/>
      <c r="E130" s="207"/>
      <c r="F130" s="207"/>
      <c r="G130" s="207"/>
      <c r="H130" s="6"/>
      <c r="I130" s="138">
        <f>SUM(H129:H130)</f>
        <v>1.92</v>
      </c>
      <c r="J130" s="1" t="s">
        <v>2271</v>
      </c>
      <c r="K130" s="8"/>
      <c r="M130" s="60"/>
    </row>
    <row r="131" spans="1:13" ht="45.75" customHeight="1">
      <c r="A131" s="34">
        <f>IF(B131&gt;0,1,0)</f>
        <v>1</v>
      </c>
      <c r="B131" s="204" t="s">
        <v>2453</v>
      </c>
      <c r="C131" s="205"/>
      <c r="D131" s="205"/>
      <c r="E131" s="205"/>
      <c r="F131" s="205"/>
      <c r="G131" s="205"/>
      <c r="H131" s="6"/>
      <c r="I131" s="138"/>
      <c r="J131" s="7"/>
      <c r="K131" s="8"/>
      <c r="M131" s="61" t="s">
        <v>146</v>
      </c>
    </row>
    <row r="132" spans="1:13" ht="24.95" customHeight="1">
      <c r="A132" s="34">
        <f t="shared" ref="A132:A133" si="20">IF(H132&gt;0,1,0)</f>
        <v>1</v>
      </c>
      <c r="B132" s="10" t="s">
        <v>2454</v>
      </c>
      <c r="C132" s="2">
        <v>4</v>
      </c>
      <c r="D132" s="2">
        <v>10.48</v>
      </c>
      <c r="E132" s="2"/>
      <c r="F132" s="2"/>
      <c r="G132" s="2">
        <v>25.8</v>
      </c>
      <c r="H132" s="3">
        <f>IF(AND(C132=0,D132=0,E132=0,F132=0,G132=0),0,ROUND(IF(C132=0,1,C132)*IF(D132=0,1,D132)*IF(E132=0,1,E132)*IF(F132=0,1,F132)*IF(G132=0,1,G132),2))</f>
        <v>1081.54</v>
      </c>
      <c r="I132" s="138"/>
      <c r="J132" s="7"/>
      <c r="K132" s="8"/>
      <c r="M132" s="62"/>
    </row>
    <row r="133" spans="1:13" ht="24.95" customHeight="1">
      <c r="A133" s="34">
        <f t="shared" si="20"/>
        <v>1</v>
      </c>
      <c r="B133" s="10" t="s">
        <v>2455</v>
      </c>
      <c r="C133" s="2">
        <v>6</v>
      </c>
      <c r="D133" s="2">
        <v>6.915</v>
      </c>
      <c r="E133" s="2"/>
      <c r="F133" s="2"/>
      <c r="G133" s="2">
        <v>25.8</v>
      </c>
      <c r="H133" s="3">
        <f t="shared" ref="H133" si="21">IF(AND(C133=0,D133=0,E133=0,F133=0,G133=0),0,ROUND(IF(C133=0,1,C133)*IF(D133=0,1,D133)*IF(E133=0,1,E133)*IF(F133=0,1,F133)*IF(G133=0,1,G133),2))</f>
        <v>1070.44</v>
      </c>
      <c r="I133" s="138"/>
      <c r="J133" s="7"/>
      <c r="K133" s="8"/>
      <c r="M133" s="62"/>
    </row>
    <row r="134" spans="1:13" ht="24.95" customHeight="1">
      <c r="A134" s="35" t="str">
        <f>VLOOKUP(B131,O:W,2)</f>
        <v>090104</v>
      </c>
      <c r="B134" s="206" t="s">
        <v>940</v>
      </c>
      <c r="C134" s="207"/>
      <c r="D134" s="207"/>
      <c r="E134" s="207"/>
      <c r="F134" s="207"/>
      <c r="G134" s="207"/>
      <c r="H134" s="6"/>
      <c r="I134" s="138">
        <f>SUM(H132:H134)</f>
        <v>2151.98</v>
      </c>
      <c r="J134" s="1" t="str">
        <f>VLOOKUP(B131,O:W,7)</f>
        <v>كيلوگرم</v>
      </c>
      <c r="K134" s="8"/>
      <c r="M134" s="62"/>
    </row>
    <row r="135" spans="1:13" ht="45.75" customHeight="1">
      <c r="A135" s="34">
        <f>IF(B135&gt;0,1,0)</f>
        <v>1</v>
      </c>
      <c r="B135" s="204" t="s">
        <v>2456</v>
      </c>
      <c r="C135" s="205"/>
      <c r="D135" s="205"/>
      <c r="E135" s="205"/>
      <c r="F135" s="205"/>
      <c r="G135" s="205"/>
      <c r="H135" s="6"/>
      <c r="I135" s="138"/>
      <c r="J135" s="7"/>
      <c r="K135" s="8"/>
      <c r="M135" s="61" t="s">
        <v>146</v>
      </c>
    </row>
    <row r="136" spans="1:13" ht="24.95" customHeight="1">
      <c r="A136" s="34">
        <f t="shared" ref="A136" si="22">IF(H136&gt;0,1,0)</f>
        <v>1</v>
      </c>
      <c r="B136" s="10"/>
      <c r="C136" s="2">
        <v>6</v>
      </c>
      <c r="D136" s="2">
        <v>3.61</v>
      </c>
      <c r="E136" s="2"/>
      <c r="F136" s="2"/>
      <c r="G136" s="2">
        <v>22.4</v>
      </c>
      <c r="H136" s="3">
        <f>IF(AND(C136=0,D136=0,E136=0,F136=0,G136=0),0,ROUND(IF(C136=0,1,C136)*IF(D136=0,1,D136)*IF(E136=0,1,E136)*IF(F136=0,1,F136)*IF(G136=0,1,G136),2))</f>
        <v>485.18</v>
      </c>
      <c r="I136" s="138"/>
      <c r="J136" s="7"/>
      <c r="K136" s="8"/>
      <c r="M136" s="62"/>
    </row>
    <row r="137" spans="1:13" ht="24.95" customHeight="1">
      <c r="A137" s="35" t="str">
        <f>VLOOKUP(B135,O:W,2)</f>
        <v>090206</v>
      </c>
      <c r="B137" s="206" t="s">
        <v>940</v>
      </c>
      <c r="C137" s="207"/>
      <c r="D137" s="207"/>
      <c r="E137" s="207"/>
      <c r="F137" s="207"/>
      <c r="G137" s="207"/>
      <c r="H137" s="6"/>
      <c r="I137" s="138">
        <f>SUM(H136:H137)</f>
        <v>485.18</v>
      </c>
      <c r="J137" s="1" t="str">
        <f>VLOOKUP(B135,O:W,7)</f>
        <v>كيلوگرم</v>
      </c>
      <c r="K137" s="8"/>
      <c r="M137" s="62"/>
    </row>
    <row r="138" spans="1:13" ht="45.75" customHeight="1">
      <c r="A138" s="34">
        <f>IF(B138&gt;0,1,0)</f>
        <v>1</v>
      </c>
      <c r="B138" s="204" t="s">
        <v>2457</v>
      </c>
      <c r="C138" s="205"/>
      <c r="D138" s="205"/>
      <c r="E138" s="205"/>
      <c r="F138" s="205"/>
      <c r="G138" s="205"/>
      <c r="H138" s="6"/>
      <c r="I138" s="138"/>
      <c r="J138" s="7"/>
      <c r="K138" s="8"/>
      <c r="M138" s="61" t="s">
        <v>146</v>
      </c>
    </row>
    <row r="139" spans="1:13" ht="24.95" customHeight="1">
      <c r="A139" s="34">
        <f t="shared" ref="A139:A146" si="23">IF(H139&gt;0,1,0)</f>
        <v>1</v>
      </c>
      <c r="B139" s="10" t="s">
        <v>2396</v>
      </c>
      <c r="C139" s="2">
        <v>2</v>
      </c>
      <c r="D139" s="2">
        <v>3.64</v>
      </c>
      <c r="E139" s="2"/>
      <c r="F139" s="2"/>
      <c r="G139" s="2">
        <v>12.9</v>
      </c>
      <c r="H139" s="3">
        <f>IF(AND(C139=0,D139=0,E139=0,F139=0,G139=0),0,ROUND(IF(C139=0,1,C139)*IF(D139=0,1,D139)*IF(E139=0,1,E139)*IF(F139=0,1,F139)*IF(G139=0,1,G139),2))</f>
        <v>93.91</v>
      </c>
      <c r="I139" s="138"/>
      <c r="J139" s="7"/>
      <c r="K139" s="8" t="s">
        <v>2462</v>
      </c>
      <c r="M139" s="62"/>
    </row>
    <row r="140" spans="1:13" ht="24.95" customHeight="1">
      <c r="A140" s="34">
        <f t="shared" si="23"/>
        <v>1</v>
      </c>
      <c r="B140" s="10"/>
      <c r="C140" s="2">
        <v>2</v>
      </c>
      <c r="D140" s="2">
        <v>5.35</v>
      </c>
      <c r="E140" s="2"/>
      <c r="F140" s="2"/>
      <c r="G140" s="2">
        <v>22.4</v>
      </c>
      <c r="H140" s="3">
        <f t="shared" ref="H140:H146" si="24">IF(AND(C140=0,D140=0,E140=0,F140=0,G140=0),0,ROUND(IF(C140=0,1,C140)*IF(D140=0,1,D140)*IF(E140=0,1,E140)*IF(F140=0,1,F140)*IF(G140=0,1,G140),2))</f>
        <v>239.68</v>
      </c>
      <c r="I140" s="138"/>
      <c r="J140" s="7"/>
      <c r="K140" s="8" t="s">
        <v>2463</v>
      </c>
      <c r="M140" s="62"/>
    </row>
    <row r="141" spans="1:13" ht="24.95" customHeight="1">
      <c r="A141" s="34">
        <f t="shared" si="23"/>
        <v>1</v>
      </c>
      <c r="B141" s="10"/>
      <c r="C141" s="2">
        <v>2</v>
      </c>
      <c r="D141" s="2">
        <v>1.74</v>
      </c>
      <c r="E141" s="2"/>
      <c r="F141" s="2"/>
      <c r="G141" s="2">
        <v>12.9</v>
      </c>
      <c r="H141" s="3">
        <f t="shared" si="24"/>
        <v>44.89</v>
      </c>
      <c r="I141" s="138"/>
      <c r="J141" s="7"/>
      <c r="K141" s="8" t="s">
        <v>2462</v>
      </c>
      <c r="M141" s="62"/>
    </row>
    <row r="142" spans="1:13" ht="24.95" customHeight="1">
      <c r="A142" s="34">
        <f t="shared" si="23"/>
        <v>1</v>
      </c>
      <c r="B142" s="10" t="s">
        <v>2397</v>
      </c>
      <c r="C142" s="2">
        <v>2</v>
      </c>
      <c r="D142" s="2">
        <v>3.64</v>
      </c>
      <c r="E142" s="2"/>
      <c r="F142" s="2"/>
      <c r="G142" s="2">
        <v>15.8</v>
      </c>
      <c r="H142" s="3">
        <f t="shared" si="24"/>
        <v>115.02</v>
      </c>
      <c r="I142" s="138"/>
      <c r="J142" s="7"/>
      <c r="K142" s="8" t="s">
        <v>2464</v>
      </c>
      <c r="M142" s="62"/>
    </row>
    <row r="143" spans="1:13" ht="24.95" customHeight="1">
      <c r="A143" s="34">
        <f t="shared" si="23"/>
        <v>1</v>
      </c>
      <c r="B143" s="10"/>
      <c r="C143" s="2">
        <v>2</v>
      </c>
      <c r="D143" s="2">
        <v>5.35</v>
      </c>
      <c r="E143" s="2"/>
      <c r="F143" s="2"/>
      <c r="G143" s="2">
        <v>26.2</v>
      </c>
      <c r="H143" s="3">
        <f t="shared" si="24"/>
        <v>280.33999999999997</v>
      </c>
      <c r="I143" s="138"/>
      <c r="J143" s="7"/>
      <c r="K143" s="8" t="s">
        <v>2465</v>
      </c>
      <c r="M143" s="62"/>
    </row>
    <row r="144" spans="1:13" ht="24.95" customHeight="1">
      <c r="A144" s="34">
        <f t="shared" si="23"/>
        <v>1</v>
      </c>
      <c r="B144" s="10"/>
      <c r="C144" s="2">
        <v>2</v>
      </c>
      <c r="D144" s="2">
        <v>5</v>
      </c>
      <c r="E144" s="2"/>
      <c r="F144" s="2"/>
      <c r="G144" s="2">
        <v>26.2</v>
      </c>
      <c r="H144" s="3">
        <f t="shared" si="24"/>
        <v>262</v>
      </c>
      <c r="I144" s="138"/>
      <c r="J144" s="7"/>
      <c r="K144" s="8" t="s">
        <v>2465</v>
      </c>
      <c r="M144" s="62"/>
    </row>
    <row r="145" spans="1:13" ht="24.95" customHeight="1">
      <c r="A145" s="34">
        <f t="shared" si="23"/>
        <v>1</v>
      </c>
      <c r="B145" s="10" t="s">
        <v>2466</v>
      </c>
      <c r="C145" s="2">
        <v>2</v>
      </c>
      <c r="D145" s="2">
        <v>5</v>
      </c>
      <c r="E145" s="2"/>
      <c r="F145" s="2"/>
      <c r="G145" s="2">
        <v>22.4</v>
      </c>
      <c r="H145" s="3">
        <f t="shared" si="24"/>
        <v>224</v>
      </c>
      <c r="I145" s="138"/>
      <c r="J145" s="7"/>
      <c r="K145" s="8" t="s">
        <v>2463</v>
      </c>
      <c r="M145" s="62"/>
    </row>
    <row r="146" spans="1:13" ht="24.95" customHeight="1">
      <c r="A146" s="34">
        <f t="shared" si="23"/>
        <v>1</v>
      </c>
      <c r="B146" s="10" t="s">
        <v>2468</v>
      </c>
      <c r="C146" s="2">
        <v>1</v>
      </c>
      <c r="D146" s="2">
        <v>3.64</v>
      </c>
      <c r="E146" s="2"/>
      <c r="F146" s="2"/>
      <c r="G146" s="2">
        <v>15.8</v>
      </c>
      <c r="H146" s="3">
        <f t="shared" si="24"/>
        <v>57.51</v>
      </c>
      <c r="I146" s="138"/>
      <c r="J146" s="7"/>
      <c r="K146" s="8" t="s">
        <v>2464</v>
      </c>
      <c r="M146" s="62"/>
    </row>
    <row r="147" spans="1:13" ht="24.95" customHeight="1">
      <c r="A147" s="34">
        <f t="shared" ref="A147:A154" si="25">IF(H147&gt;0,1,0)</f>
        <v>1</v>
      </c>
      <c r="B147" s="10"/>
      <c r="C147" s="2">
        <v>1</v>
      </c>
      <c r="D147" s="2">
        <v>5.35</v>
      </c>
      <c r="E147" s="2"/>
      <c r="F147" s="2"/>
      <c r="G147" s="2">
        <v>26.2</v>
      </c>
      <c r="H147" s="3">
        <f>IF(AND(C147=0,D147=0,E147=0,F147=0,G147=0),0,ROUND(IF(C147=0,1,C147)*IF(D147=0,1,D147)*IF(E147=0,1,E147)*IF(F147=0,1,F147)*IF(G147=0,1,G147),2))</f>
        <v>140.16999999999999</v>
      </c>
      <c r="I147" s="138"/>
      <c r="J147" s="7"/>
      <c r="K147" s="8" t="s">
        <v>2465</v>
      </c>
      <c r="M147" s="62"/>
    </row>
    <row r="148" spans="1:13" ht="24.95" customHeight="1">
      <c r="A148" s="34">
        <f t="shared" si="25"/>
        <v>1</v>
      </c>
      <c r="B148" s="10"/>
      <c r="C148" s="2">
        <v>1</v>
      </c>
      <c r="D148" s="2">
        <v>5</v>
      </c>
      <c r="E148" s="2"/>
      <c r="F148" s="2"/>
      <c r="G148" s="2">
        <v>26.2</v>
      </c>
      <c r="H148" s="3">
        <f t="shared" ref="H148:H154" si="26">IF(AND(C148=0,D148=0,E148=0,F148=0,G148=0),0,ROUND(IF(C148=0,1,C148)*IF(D148=0,1,D148)*IF(E148=0,1,E148)*IF(F148=0,1,F148)*IF(G148=0,1,G148),2))</f>
        <v>131</v>
      </c>
      <c r="I148" s="138"/>
      <c r="J148" s="7"/>
      <c r="K148" s="8" t="s">
        <v>2465</v>
      </c>
      <c r="M148" s="62"/>
    </row>
    <row r="149" spans="1:13" ht="24.95" customHeight="1">
      <c r="A149" s="34">
        <f t="shared" si="25"/>
        <v>1</v>
      </c>
      <c r="B149" s="10" t="s">
        <v>2467</v>
      </c>
      <c r="C149" s="2">
        <v>1</v>
      </c>
      <c r="D149" s="2">
        <v>3.64</v>
      </c>
      <c r="E149" s="2"/>
      <c r="F149" s="2"/>
      <c r="G149" s="2">
        <v>12.9</v>
      </c>
      <c r="H149" s="3">
        <f t="shared" si="26"/>
        <v>46.96</v>
      </c>
      <c r="I149" s="138"/>
      <c r="J149" s="7"/>
      <c r="K149" s="8" t="s">
        <v>2462</v>
      </c>
      <c r="M149" s="62"/>
    </row>
    <row r="150" spans="1:13" ht="24.95" customHeight="1">
      <c r="A150" s="34">
        <f t="shared" si="25"/>
        <v>1</v>
      </c>
      <c r="B150" s="10"/>
      <c r="C150" s="2">
        <v>1</v>
      </c>
      <c r="D150" s="2">
        <v>5.35</v>
      </c>
      <c r="E150" s="2"/>
      <c r="F150" s="2"/>
      <c r="G150" s="2">
        <v>22.4</v>
      </c>
      <c r="H150" s="3">
        <f t="shared" si="26"/>
        <v>119.84</v>
      </c>
      <c r="I150" s="138"/>
      <c r="J150" s="7"/>
      <c r="K150" s="8" t="s">
        <v>2463</v>
      </c>
      <c r="M150" s="62"/>
    </row>
    <row r="151" spans="1:13" ht="24.95" customHeight="1">
      <c r="A151" s="34">
        <f t="shared" si="25"/>
        <v>1</v>
      </c>
      <c r="B151" s="10"/>
      <c r="C151" s="2">
        <v>1</v>
      </c>
      <c r="D151" s="2">
        <v>5</v>
      </c>
      <c r="E151" s="2"/>
      <c r="F151" s="2"/>
      <c r="G151" s="2">
        <v>30.7</v>
      </c>
      <c r="H151" s="3">
        <f t="shared" si="26"/>
        <v>153.5</v>
      </c>
      <c r="I151" s="138"/>
      <c r="J151" s="7"/>
      <c r="K151" s="8" t="s">
        <v>2469</v>
      </c>
      <c r="M151" s="62"/>
    </row>
    <row r="152" spans="1:13" ht="24.95" customHeight="1">
      <c r="A152" s="34">
        <f t="shared" si="25"/>
        <v>1</v>
      </c>
      <c r="B152" s="10" t="s">
        <v>2393</v>
      </c>
      <c r="C152" s="2">
        <v>2</v>
      </c>
      <c r="D152" s="2">
        <v>2.95</v>
      </c>
      <c r="E152" s="2"/>
      <c r="F152" s="2"/>
      <c r="G152" s="2">
        <v>12.9</v>
      </c>
      <c r="H152" s="3">
        <f t="shared" si="26"/>
        <v>76.11</v>
      </c>
      <c r="I152" s="138"/>
      <c r="J152" s="7"/>
      <c r="K152" s="8" t="s">
        <v>2462</v>
      </c>
      <c r="M152" s="62"/>
    </row>
    <row r="153" spans="1:13" ht="24.95" customHeight="1">
      <c r="A153" s="34">
        <f t="shared" si="25"/>
        <v>1</v>
      </c>
      <c r="B153" s="10"/>
      <c r="C153" s="2">
        <v>2</v>
      </c>
      <c r="D153" s="2">
        <v>2.99</v>
      </c>
      <c r="E153" s="2"/>
      <c r="F153" s="2"/>
      <c r="G153" s="2">
        <v>12.9</v>
      </c>
      <c r="H153" s="3">
        <f t="shared" si="26"/>
        <v>77.14</v>
      </c>
      <c r="I153" s="138"/>
      <c r="J153" s="7"/>
      <c r="K153" s="8" t="s">
        <v>2462</v>
      </c>
      <c r="M153" s="62"/>
    </row>
    <row r="154" spans="1:13" ht="24.95" customHeight="1">
      <c r="A154" s="34">
        <f t="shared" si="25"/>
        <v>1</v>
      </c>
      <c r="B154" s="10" t="s">
        <v>2394</v>
      </c>
      <c r="C154" s="2">
        <v>2</v>
      </c>
      <c r="D154" s="2">
        <v>2.95</v>
      </c>
      <c r="E154" s="2"/>
      <c r="F154" s="2"/>
      <c r="G154" s="2">
        <v>12.9</v>
      </c>
      <c r="H154" s="3">
        <f t="shared" si="26"/>
        <v>76.11</v>
      </c>
      <c r="I154" s="138"/>
      <c r="J154" s="7"/>
      <c r="K154" s="8" t="s">
        <v>2462</v>
      </c>
      <c r="M154" s="62"/>
    </row>
    <row r="155" spans="1:13" ht="24.95" customHeight="1">
      <c r="A155" s="34">
        <f t="shared" ref="A155:A157" si="27">IF(H155&gt;0,1,0)</f>
        <v>1</v>
      </c>
      <c r="B155" s="10"/>
      <c r="C155" s="2">
        <v>2</v>
      </c>
      <c r="D155" s="2">
        <v>2.99</v>
      </c>
      <c r="E155" s="2"/>
      <c r="F155" s="2"/>
      <c r="G155" s="2">
        <v>26.2</v>
      </c>
      <c r="H155" s="3">
        <f>IF(AND(C155=0,D155=0,E155=0,F155=0,G155=0),0,ROUND(IF(C155=0,1,C155)*IF(D155=0,1,D155)*IF(E155=0,1,E155)*IF(F155=0,1,F155)*IF(G155=0,1,G155),2))</f>
        <v>156.68</v>
      </c>
      <c r="I155" s="138"/>
      <c r="J155" s="7"/>
      <c r="K155" s="8" t="s">
        <v>2470</v>
      </c>
      <c r="M155" s="62"/>
    </row>
    <row r="156" spans="1:13" ht="24.95" customHeight="1">
      <c r="A156" s="34">
        <f t="shared" si="27"/>
        <v>1</v>
      </c>
      <c r="B156" s="10" t="s">
        <v>2471</v>
      </c>
      <c r="C156" s="2">
        <v>2</v>
      </c>
      <c r="D156" s="2">
        <v>2.95</v>
      </c>
      <c r="E156" s="2"/>
      <c r="F156" s="2"/>
      <c r="G156" s="2">
        <v>12.9</v>
      </c>
      <c r="H156" s="3">
        <f t="shared" ref="H156:H157" si="28">IF(AND(C156=0,D156=0,E156=0,F156=0,G156=0),0,ROUND(IF(C156=0,1,C156)*IF(D156=0,1,D156)*IF(E156=0,1,E156)*IF(F156=0,1,F156)*IF(G156=0,1,G156),2))</f>
        <v>76.11</v>
      </c>
      <c r="I156" s="138"/>
      <c r="J156" s="7"/>
      <c r="K156" s="8" t="s">
        <v>2462</v>
      </c>
      <c r="M156" s="62"/>
    </row>
    <row r="157" spans="1:13" ht="24.95" customHeight="1">
      <c r="A157" s="34">
        <f t="shared" si="27"/>
        <v>1</v>
      </c>
      <c r="B157" s="10" t="s">
        <v>2395</v>
      </c>
      <c r="C157" s="2">
        <v>2</v>
      </c>
      <c r="D157" s="2">
        <v>2.99</v>
      </c>
      <c r="E157" s="2"/>
      <c r="F157" s="2"/>
      <c r="G157" s="2">
        <v>26.2</v>
      </c>
      <c r="H157" s="3">
        <f t="shared" si="28"/>
        <v>156.68</v>
      </c>
      <c r="I157" s="138"/>
      <c r="J157" s="7"/>
      <c r="K157" s="8" t="s">
        <v>2465</v>
      </c>
      <c r="M157" s="62"/>
    </row>
    <row r="158" spans="1:13" ht="24.95" customHeight="1">
      <c r="A158" s="34">
        <f t="shared" ref="A158:A159" si="29">IF(H158&gt;0,1,0)</f>
        <v>1</v>
      </c>
      <c r="B158" s="10" t="s">
        <v>2473</v>
      </c>
      <c r="C158" s="2">
        <v>2</v>
      </c>
      <c r="D158" s="2">
        <v>5</v>
      </c>
      <c r="E158" s="2"/>
      <c r="F158" s="2"/>
      <c r="G158" s="2">
        <v>15.8</v>
      </c>
      <c r="H158" s="3">
        <f>IF(AND(C158=0,D158=0,E158=0,F158=0,G158=0),0,ROUND(IF(C158=0,1,C158)*IF(D158=0,1,D158)*IF(E158=0,1,E158)*IF(F158=0,1,F158)*IF(G158=0,1,G158),2))</f>
        <v>158</v>
      </c>
      <c r="I158" s="138"/>
      <c r="J158" s="7"/>
      <c r="K158" s="8" t="s">
        <v>2464</v>
      </c>
      <c r="M158" s="62"/>
    </row>
    <row r="159" spans="1:13" ht="24.95" customHeight="1">
      <c r="A159" s="34">
        <f t="shared" si="29"/>
        <v>1</v>
      </c>
      <c r="B159" s="10"/>
      <c r="C159" s="2">
        <v>2</v>
      </c>
      <c r="D159" s="2">
        <v>2.99</v>
      </c>
      <c r="E159" s="2"/>
      <c r="F159" s="2"/>
      <c r="G159" s="2">
        <v>12.9</v>
      </c>
      <c r="H159" s="3">
        <f t="shared" ref="H159" si="30">IF(AND(C159=0,D159=0,E159=0,F159=0,G159=0),0,ROUND(IF(C159=0,1,C159)*IF(D159=0,1,D159)*IF(E159=0,1,E159)*IF(F159=0,1,F159)*IF(G159=0,1,G159),2))</f>
        <v>77.14</v>
      </c>
      <c r="I159" s="138"/>
      <c r="J159" s="7"/>
      <c r="K159" s="8" t="s">
        <v>2462</v>
      </c>
      <c r="M159" s="62"/>
    </row>
    <row r="160" spans="1:13" ht="24.95" customHeight="1">
      <c r="A160" s="35" t="e">
        <f>VLOOKUP(#REF!,O:W,2)</f>
        <v>#REF!</v>
      </c>
      <c r="B160" s="206" t="s">
        <v>940</v>
      </c>
      <c r="C160" s="207"/>
      <c r="D160" s="207"/>
      <c r="E160" s="207"/>
      <c r="F160" s="207"/>
      <c r="G160" s="207"/>
      <c r="H160" s="6"/>
      <c r="I160" s="138">
        <f>SUM(H139:H160)</f>
        <v>2762.7899999999995</v>
      </c>
      <c r="J160" s="1" t="e">
        <f>VLOOKUP(#REF!,O:W,7)</f>
        <v>#REF!</v>
      </c>
      <c r="K160" s="8"/>
      <c r="M160" s="62"/>
    </row>
    <row r="161" spans="1:13" ht="45.75" customHeight="1">
      <c r="A161" s="34">
        <f>IF(B161&gt;0,1,0)</f>
        <v>1</v>
      </c>
      <c r="B161" s="204" t="s">
        <v>2472</v>
      </c>
      <c r="C161" s="205"/>
      <c r="D161" s="205"/>
      <c r="E161" s="205"/>
      <c r="F161" s="205"/>
      <c r="G161" s="205"/>
      <c r="H161" s="6"/>
      <c r="I161" s="138"/>
      <c r="J161" s="7"/>
      <c r="K161" s="8"/>
      <c r="M161" s="61" t="s">
        <v>146</v>
      </c>
    </row>
    <row r="162" spans="1:13" ht="24.95" customHeight="1">
      <c r="A162" s="34">
        <f t="shared" ref="A162:A169" si="31">IF(H162&gt;0,1,0)</f>
        <v>1</v>
      </c>
      <c r="B162" s="10" t="s">
        <v>2474</v>
      </c>
      <c r="C162" s="2">
        <v>2</v>
      </c>
      <c r="D162" s="2">
        <v>4.63</v>
      </c>
      <c r="E162" s="2"/>
      <c r="F162" s="2"/>
      <c r="G162" s="2">
        <v>17.28</v>
      </c>
      <c r="H162" s="3">
        <f>IF(AND(C162=0,D162=0,E162=0,F162=0,G162=0),0,ROUND(IF(C162=0,1,C162)*IF(D162=0,1,D162)*IF(E162=0,1,E162)*IF(F162=0,1,F162)*IF(G162=0,1,G162),2))</f>
        <v>160.01</v>
      </c>
      <c r="I162" s="138"/>
      <c r="J162" s="7"/>
      <c r="K162" s="8"/>
      <c r="M162" s="62"/>
    </row>
    <row r="163" spans="1:13" ht="24.95" customHeight="1">
      <c r="A163" s="34">
        <f t="shared" si="31"/>
        <v>1</v>
      </c>
      <c r="B163" s="10"/>
      <c r="C163" s="2">
        <v>2</v>
      </c>
      <c r="D163" s="2">
        <v>4.4000000000000004</v>
      </c>
      <c r="E163" s="2"/>
      <c r="F163" s="2"/>
      <c r="G163" s="2">
        <v>17.28</v>
      </c>
      <c r="H163" s="3">
        <f t="shared" ref="H163:H169" si="32">IF(AND(C163=0,D163=0,E163=0,F163=0,G163=0),0,ROUND(IF(C163=0,1,C163)*IF(D163=0,1,D163)*IF(E163=0,1,E163)*IF(F163=0,1,F163)*IF(G163=0,1,G163),2))</f>
        <v>152.06</v>
      </c>
      <c r="I163" s="138"/>
      <c r="J163" s="7"/>
      <c r="K163" s="8"/>
      <c r="M163" s="62"/>
    </row>
    <row r="164" spans="1:13" ht="24.95" customHeight="1">
      <c r="A164" s="34">
        <f t="shared" si="31"/>
        <v>1</v>
      </c>
      <c r="B164" s="10" t="s">
        <v>2475</v>
      </c>
      <c r="C164" s="2">
        <v>2</v>
      </c>
      <c r="D164" s="2">
        <v>7.14</v>
      </c>
      <c r="E164" s="2"/>
      <c r="F164" s="2"/>
      <c r="G164" s="2">
        <v>17.28</v>
      </c>
      <c r="H164" s="3">
        <f t="shared" si="32"/>
        <v>246.76</v>
      </c>
      <c r="I164" s="138"/>
      <c r="J164" s="7"/>
      <c r="K164" s="8"/>
      <c r="M164" s="62"/>
    </row>
    <row r="165" spans="1:13" ht="24.95" customHeight="1">
      <c r="A165" s="34">
        <f t="shared" si="31"/>
        <v>1</v>
      </c>
      <c r="B165" s="10"/>
      <c r="C165" s="2">
        <v>2</v>
      </c>
      <c r="D165" s="2">
        <v>7</v>
      </c>
      <c r="E165" s="2"/>
      <c r="F165" s="2"/>
      <c r="G165" s="2">
        <v>17.28</v>
      </c>
      <c r="H165" s="3">
        <f t="shared" si="32"/>
        <v>241.92</v>
      </c>
      <c r="I165" s="138"/>
      <c r="J165" s="7"/>
      <c r="K165" s="8"/>
      <c r="M165" s="62"/>
    </row>
    <row r="166" spans="1:13" ht="24.95" customHeight="1">
      <c r="A166" s="34">
        <f t="shared" si="31"/>
        <v>1</v>
      </c>
      <c r="B166" s="10" t="s">
        <v>2476</v>
      </c>
      <c r="C166" s="2">
        <v>2</v>
      </c>
      <c r="D166" s="2">
        <v>6.12</v>
      </c>
      <c r="E166" s="2"/>
      <c r="F166" s="2"/>
      <c r="G166" s="2">
        <v>17.28</v>
      </c>
      <c r="H166" s="3">
        <f t="shared" si="32"/>
        <v>211.51</v>
      </c>
      <c r="I166" s="138"/>
      <c r="J166" s="7"/>
      <c r="K166" s="8"/>
      <c r="M166" s="62"/>
    </row>
    <row r="167" spans="1:13" ht="24.95" customHeight="1">
      <c r="A167" s="34">
        <f t="shared" si="31"/>
        <v>1</v>
      </c>
      <c r="B167" s="10"/>
      <c r="C167" s="2">
        <v>2</v>
      </c>
      <c r="D167" s="2">
        <v>5.95</v>
      </c>
      <c r="E167" s="2"/>
      <c r="F167" s="2"/>
      <c r="G167" s="2">
        <v>17.28</v>
      </c>
      <c r="H167" s="3">
        <f t="shared" si="32"/>
        <v>205.63</v>
      </c>
      <c r="I167" s="138"/>
      <c r="J167" s="7"/>
      <c r="K167" s="8"/>
      <c r="M167" s="62"/>
    </row>
    <row r="168" spans="1:13" ht="24.95" customHeight="1">
      <c r="A168" s="34">
        <f t="shared" si="31"/>
        <v>1</v>
      </c>
      <c r="B168" s="10" t="s">
        <v>2477</v>
      </c>
      <c r="C168" s="2">
        <v>2</v>
      </c>
      <c r="D168" s="2">
        <v>6.41</v>
      </c>
      <c r="E168" s="2"/>
      <c r="F168" s="2"/>
      <c r="G168" s="2">
        <v>17.28</v>
      </c>
      <c r="H168" s="3">
        <f t="shared" si="32"/>
        <v>221.53</v>
      </c>
      <c r="I168" s="138"/>
      <c r="J168" s="7"/>
      <c r="K168" s="8"/>
      <c r="M168" s="62"/>
    </row>
    <row r="169" spans="1:13" ht="24.95" customHeight="1">
      <c r="A169" s="34">
        <f t="shared" si="31"/>
        <v>1</v>
      </c>
      <c r="B169" s="10"/>
      <c r="C169" s="2">
        <v>2</v>
      </c>
      <c r="D169" s="2">
        <v>6.25</v>
      </c>
      <c r="E169" s="2"/>
      <c r="F169" s="2"/>
      <c r="G169" s="2">
        <v>17.28</v>
      </c>
      <c r="H169" s="3">
        <f t="shared" si="32"/>
        <v>216</v>
      </c>
      <c r="I169" s="138"/>
      <c r="J169" s="7"/>
      <c r="K169" s="8"/>
      <c r="M169" s="62"/>
    </row>
    <row r="170" spans="1:13" ht="24.95" customHeight="1">
      <c r="A170" s="35" t="str">
        <f>VLOOKUP(B161,O:W,2)</f>
        <v>090402</v>
      </c>
      <c r="B170" s="206" t="s">
        <v>940</v>
      </c>
      <c r="C170" s="207"/>
      <c r="D170" s="207"/>
      <c r="E170" s="207"/>
      <c r="F170" s="207"/>
      <c r="G170" s="207"/>
      <c r="H170" s="6"/>
      <c r="I170" s="138">
        <f>SUM(H162:H170)</f>
        <v>1655.4199999999998</v>
      </c>
      <c r="J170" s="1" t="str">
        <f>VLOOKUP(B161,O:W,7)</f>
        <v>كيلوگرم</v>
      </c>
      <c r="K170" s="8"/>
      <c r="M170" s="62"/>
    </row>
    <row r="171" spans="1:13" ht="45.75" customHeight="1">
      <c r="A171" s="34">
        <f>IF(B171&gt;0,1,0)</f>
        <v>0</v>
      </c>
      <c r="B171" s="204"/>
      <c r="C171" s="205"/>
      <c r="D171" s="205"/>
      <c r="E171" s="205"/>
      <c r="F171" s="205"/>
      <c r="G171" s="205"/>
      <c r="H171" s="6"/>
      <c r="I171" s="138"/>
      <c r="J171" s="7"/>
      <c r="K171" s="8"/>
      <c r="M171" s="61" t="s">
        <v>146</v>
      </c>
    </row>
    <row r="172" spans="1:13" ht="24.95" customHeight="1">
      <c r="A172" s="34">
        <f t="shared" ref="A172:A173" si="33">IF(H172&gt;0,1,0)</f>
        <v>1</v>
      </c>
      <c r="B172" s="10" t="s">
        <v>2478</v>
      </c>
      <c r="C172" s="2">
        <v>8</v>
      </c>
      <c r="D172" s="2">
        <v>0.4</v>
      </c>
      <c r="E172" s="2">
        <v>0.4</v>
      </c>
      <c r="F172" s="2">
        <v>2.5000000000000001E-2</v>
      </c>
      <c r="G172" s="2">
        <v>7850</v>
      </c>
      <c r="H172" s="3">
        <f>IF(AND(C172=0,D172=0,E172=0,F172=0,G172=0),0,ROUND(IF(C172=0,1,C172)*IF(D172=0,1,D172)*IF(E172=0,1,E172)*IF(F172=0,1,F172)*IF(G172=0,1,G172),2))</f>
        <v>251.2</v>
      </c>
      <c r="I172" s="138"/>
      <c r="J172" s="7"/>
      <c r="K172" s="8"/>
      <c r="M172" s="62"/>
    </row>
    <row r="173" spans="1:13" ht="24.95" customHeight="1">
      <c r="A173" s="34">
        <f t="shared" si="33"/>
        <v>1</v>
      </c>
      <c r="B173" s="10" t="s">
        <v>2479</v>
      </c>
      <c r="C173" s="2">
        <v>2</v>
      </c>
      <c r="D173" s="2">
        <v>0.4</v>
      </c>
      <c r="E173" s="2">
        <v>0.4</v>
      </c>
      <c r="F173" s="2">
        <v>0.03</v>
      </c>
      <c r="G173" s="2">
        <v>7850</v>
      </c>
      <c r="H173" s="3">
        <f t="shared" ref="H173" si="34">IF(AND(C173=0,D173=0,E173=0,F173=0,G173=0),0,ROUND(IF(C173=0,1,C173)*IF(D173=0,1,D173)*IF(E173=0,1,E173)*IF(F173=0,1,F173)*IF(G173=0,1,G173),2))</f>
        <v>75.36</v>
      </c>
      <c r="I173" s="138"/>
      <c r="J173" s="7"/>
      <c r="K173" s="8"/>
      <c r="M173" s="62"/>
    </row>
    <row r="174" spans="1:13" ht="24.95" customHeight="1">
      <c r="A174" s="35" t="e">
        <f>VLOOKUP(B171,O:W,2)</f>
        <v>#N/A</v>
      </c>
      <c r="B174" s="206" t="s">
        <v>940</v>
      </c>
      <c r="C174" s="207"/>
      <c r="D174" s="207"/>
      <c r="E174" s="207"/>
      <c r="F174" s="207"/>
      <c r="G174" s="207"/>
      <c r="H174" s="6"/>
      <c r="I174" s="138">
        <f>SUM(H172:H174)</f>
        <v>326.56</v>
      </c>
      <c r="J174" s="1" t="e">
        <f>VLOOKUP(B171,O:W,7)</f>
        <v>#N/A</v>
      </c>
      <c r="K174" s="8"/>
      <c r="M174" s="62"/>
    </row>
    <row r="175" spans="1:13" ht="45.75" customHeight="1">
      <c r="A175" s="34">
        <f>IF(B175&gt;0,1,0)</f>
        <v>0</v>
      </c>
      <c r="B175" s="204"/>
      <c r="C175" s="205"/>
      <c r="D175" s="205"/>
      <c r="E175" s="205"/>
      <c r="F175" s="205"/>
      <c r="G175" s="205"/>
      <c r="H175" s="6"/>
      <c r="I175" s="138"/>
      <c r="J175" s="7"/>
      <c r="K175" s="8"/>
      <c r="M175" s="61" t="s">
        <v>146</v>
      </c>
    </row>
    <row r="176" spans="1:13" ht="24.95" customHeight="1">
      <c r="A176" s="34">
        <f t="shared" ref="A176:A177" si="35">IF(H176&gt;0,1,0)</f>
        <v>1</v>
      </c>
      <c r="B176" s="10" t="s">
        <v>2480</v>
      </c>
      <c r="C176" s="2">
        <v>18</v>
      </c>
      <c r="D176" s="2">
        <v>0.2</v>
      </c>
      <c r="E176" s="2">
        <v>0.1</v>
      </c>
      <c r="F176" s="2">
        <v>8.0000000000000002E-3</v>
      </c>
      <c r="G176" s="2">
        <v>7850</v>
      </c>
      <c r="H176" s="3">
        <f>IF(AND(C176=0,D176=0,E176=0,F176=0,G176=0),0,ROUND(IF(C176=0,1,C176)*IF(D176=0,1,D176)*IF(E176=0,1,E176)*IF(F176=0,1,F176)*IF(G176=0,1,G176),2))</f>
        <v>22.61</v>
      </c>
      <c r="I176" s="138"/>
      <c r="J176" s="7"/>
      <c r="K176" s="8"/>
      <c r="M176" s="62"/>
    </row>
    <row r="177" spans="1:13" ht="24.95" customHeight="1">
      <c r="A177" s="34">
        <f t="shared" si="35"/>
        <v>1</v>
      </c>
      <c r="B177" s="10" t="s">
        <v>2481</v>
      </c>
      <c r="C177" s="2">
        <v>12</v>
      </c>
      <c r="D177" s="2">
        <v>0.2</v>
      </c>
      <c r="E177" s="2">
        <v>0.1</v>
      </c>
      <c r="F177" s="2">
        <v>0.01</v>
      </c>
      <c r="G177" s="2">
        <v>7850</v>
      </c>
      <c r="H177" s="3">
        <f t="shared" ref="H177" si="36">IF(AND(C177=0,D177=0,E177=0,F177=0,G177=0),0,ROUND(IF(C177=0,1,C177)*IF(D177=0,1,D177)*IF(E177=0,1,E177)*IF(F177=0,1,F177)*IF(G177=0,1,G177),2))</f>
        <v>18.84</v>
      </c>
      <c r="I177" s="138"/>
      <c r="J177" s="7"/>
      <c r="K177" s="8"/>
      <c r="M177" s="62"/>
    </row>
    <row r="178" spans="1:13" ht="24.95" customHeight="1">
      <c r="A178" s="35" t="e">
        <f>VLOOKUP(B175,O:W,2)</f>
        <v>#N/A</v>
      </c>
      <c r="B178" s="206" t="s">
        <v>940</v>
      </c>
      <c r="C178" s="207"/>
      <c r="D178" s="207"/>
      <c r="E178" s="207"/>
      <c r="F178" s="207"/>
      <c r="G178" s="207"/>
      <c r="H178" s="6"/>
      <c r="I178" s="138">
        <f>SUM(H176:H178)</f>
        <v>41.45</v>
      </c>
      <c r="J178" s="1" t="e">
        <f>VLOOKUP(B175,O:W,7)</f>
        <v>#N/A</v>
      </c>
      <c r="K178" s="8"/>
      <c r="M178" s="62"/>
    </row>
    <row r="179" spans="1:13" ht="45.75" customHeight="1">
      <c r="A179" s="34">
        <f>IF(B179&gt;0,1,0)</f>
        <v>1</v>
      </c>
      <c r="B179" s="204" t="s">
        <v>2458</v>
      </c>
      <c r="C179" s="205"/>
      <c r="D179" s="205"/>
      <c r="E179" s="205"/>
      <c r="F179" s="205"/>
      <c r="G179" s="205"/>
      <c r="H179" s="6"/>
      <c r="I179" s="138"/>
      <c r="J179" s="7"/>
      <c r="K179" s="8"/>
      <c r="M179" s="67" t="s">
        <v>795</v>
      </c>
    </row>
    <row r="180" spans="1:13" ht="24.95" customHeight="1">
      <c r="A180" s="34">
        <f t="shared" ref="A180:A186" si="37">IF(H180&gt;0,1,0)</f>
        <v>1</v>
      </c>
      <c r="B180" s="10" t="s">
        <v>2482</v>
      </c>
      <c r="C180" s="2">
        <v>1</v>
      </c>
      <c r="D180" s="2">
        <v>5.89</v>
      </c>
      <c r="E180" s="2"/>
      <c r="F180" s="2">
        <v>7.28</v>
      </c>
      <c r="G180" s="2"/>
      <c r="H180" s="3">
        <f>IF(AND(C180=0,D180=0,E180=0,F180=0,G180=0),0,ROUND(IF(C180=0,1,C180)*IF(D180=0,1,D180)*IF(E180=0,1,E180)*IF(F180=0,1,F180)*IF(G180=0,1,G180),2))</f>
        <v>42.88</v>
      </c>
      <c r="I180" s="138"/>
      <c r="J180" s="7"/>
      <c r="K180" s="8"/>
      <c r="M180" s="68"/>
    </row>
    <row r="181" spans="1:13" ht="24.95" customHeight="1">
      <c r="A181" s="34">
        <f t="shared" si="37"/>
        <v>1</v>
      </c>
      <c r="B181" s="10"/>
      <c r="C181" s="2">
        <v>1</v>
      </c>
      <c r="D181" s="2">
        <v>11</v>
      </c>
      <c r="E181" s="2"/>
      <c r="F181" s="2">
        <v>7.28</v>
      </c>
      <c r="G181" s="2"/>
      <c r="H181" s="3">
        <f t="shared" ref="H181:H186" si="38">IF(AND(C181=0,D181=0,E181=0,F181=0,G181=0),0,ROUND(IF(C181=0,1,C181)*IF(D181=0,1,D181)*IF(E181=0,1,E181)*IF(F181=0,1,F181)*IF(G181=0,1,G181),2))</f>
        <v>80.08</v>
      </c>
      <c r="I181" s="138"/>
      <c r="J181" s="7"/>
      <c r="K181" s="8"/>
      <c r="M181" s="68"/>
    </row>
    <row r="182" spans="1:13" ht="24.95" customHeight="1">
      <c r="A182" s="34">
        <f t="shared" si="37"/>
        <v>1</v>
      </c>
      <c r="B182" s="10"/>
      <c r="C182" s="2">
        <v>1</v>
      </c>
      <c r="D182" s="2">
        <v>9.35</v>
      </c>
      <c r="E182" s="2"/>
      <c r="F182" s="2">
        <v>7.28</v>
      </c>
      <c r="G182" s="2"/>
      <c r="H182" s="3">
        <f t="shared" si="38"/>
        <v>68.069999999999993</v>
      </c>
      <c r="I182" s="138"/>
      <c r="J182" s="7"/>
      <c r="K182" s="8"/>
      <c r="M182" s="68"/>
    </row>
    <row r="183" spans="1:13" ht="24.95" customHeight="1">
      <c r="A183" s="34">
        <f t="shared" si="37"/>
        <v>1</v>
      </c>
      <c r="B183" s="10"/>
      <c r="C183" s="2">
        <v>1</v>
      </c>
      <c r="D183" s="2">
        <v>5.2</v>
      </c>
      <c r="E183" s="2"/>
      <c r="F183" s="2">
        <v>10.4</v>
      </c>
      <c r="G183" s="2"/>
      <c r="H183" s="3">
        <f t="shared" si="38"/>
        <v>54.08</v>
      </c>
      <c r="I183" s="138"/>
      <c r="J183" s="7"/>
      <c r="K183" s="8"/>
      <c r="M183" s="68"/>
    </row>
    <row r="184" spans="1:13" ht="24.95" customHeight="1">
      <c r="A184" s="34">
        <f t="shared" si="37"/>
        <v>1</v>
      </c>
      <c r="B184" s="10"/>
      <c r="C184" s="2">
        <v>1</v>
      </c>
      <c r="D184" s="2">
        <v>3.19</v>
      </c>
      <c r="E184" s="2"/>
      <c r="F184" s="2">
        <v>10.4</v>
      </c>
      <c r="G184" s="2"/>
      <c r="H184" s="3">
        <f t="shared" si="38"/>
        <v>33.18</v>
      </c>
      <c r="I184" s="138"/>
      <c r="J184" s="7"/>
      <c r="K184" s="8"/>
      <c r="M184" s="68"/>
    </row>
    <row r="185" spans="1:13" ht="24.95" customHeight="1">
      <c r="A185" s="34">
        <f t="shared" si="37"/>
        <v>1</v>
      </c>
      <c r="B185" s="10"/>
      <c r="C185" s="2">
        <v>1</v>
      </c>
      <c r="D185" s="2">
        <v>3.81</v>
      </c>
      <c r="E185" s="2"/>
      <c r="F185" s="2">
        <v>10.4</v>
      </c>
      <c r="G185" s="2"/>
      <c r="H185" s="3">
        <f t="shared" si="38"/>
        <v>39.619999999999997</v>
      </c>
      <c r="I185" s="138"/>
      <c r="J185" s="7"/>
      <c r="K185" s="8"/>
      <c r="M185" s="68"/>
    </row>
    <row r="186" spans="1:13" ht="24.95" customHeight="1">
      <c r="A186" s="34">
        <f t="shared" si="37"/>
        <v>1</v>
      </c>
      <c r="B186" s="10"/>
      <c r="C186" s="2">
        <v>1</v>
      </c>
      <c r="D186" s="2">
        <v>2.82</v>
      </c>
      <c r="E186" s="2"/>
      <c r="F186" s="2">
        <v>7.28</v>
      </c>
      <c r="G186" s="2"/>
      <c r="H186" s="3">
        <f t="shared" si="38"/>
        <v>20.53</v>
      </c>
      <c r="I186" s="138"/>
      <c r="J186" s="7"/>
      <c r="K186" s="8"/>
      <c r="M186" s="68"/>
    </row>
    <row r="187" spans="1:13" ht="24.95" customHeight="1">
      <c r="A187" s="35" t="str">
        <f>VLOOKUP(B179,O:W,2)</f>
        <v>120802</v>
      </c>
      <c r="B187" s="206" t="s">
        <v>940</v>
      </c>
      <c r="C187" s="207"/>
      <c r="D187" s="207"/>
      <c r="E187" s="207"/>
      <c r="F187" s="207"/>
      <c r="G187" s="207"/>
      <c r="H187" s="6"/>
      <c r="I187" s="138">
        <f>SUM(H180:H187)</f>
        <v>338.44000000000005</v>
      </c>
      <c r="J187" s="1" t="str">
        <f>VLOOKUP(B179,O:W,7)</f>
        <v>مترمربع</v>
      </c>
      <c r="K187" s="8"/>
      <c r="M187" s="68"/>
    </row>
    <row r="188" spans="1:13" ht="45.75" customHeight="1">
      <c r="A188" s="34">
        <f>IF(B188&gt;0,1,0)</f>
        <v>1</v>
      </c>
      <c r="B188" s="204" t="s">
        <v>2459</v>
      </c>
      <c r="C188" s="205"/>
      <c r="D188" s="205"/>
      <c r="E188" s="205"/>
      <c r="F188" s="205"/>
      <c r="G188" s="205"/>
      <c r="H188" s="6"/>
      <c r="I188" s="138"/>
      <c r="J188" s="7"/>
      <c r="K188" s="8"/>
      <c r="M188" s="67" t="s">
        <v>795</v>
      </c>
    </row>
    <row r="189" spans="1:13" ht="24.95" customHeight="1">
      <c r="A189" s="34">
        <f t="shared" ref="A189:A192" si="39">IF(H189&gt;0,1,0)</f>
        <v>1</v>
      </c>
      <c r="B189" s="10" t="s">
        <v>2483</v>
      </c>
      <c r="C189" s="2">
        <v>1</v>
      </c>
      <c r="D189" s="2">
        <v>2.6</v>
      </c>
      <c r="E189" s="2"/>
      <c r="F189" s="2">
        <v>5.76</v>
      </c>
      <c r="G189" s="2"/>
      <c r="H189" s="3">
        <f>IF(AND(C189=0,D189=0,E189=0,F189=0,G189=0),0,ROUND(IF(C189=0,1,C189)*IF(D189=0,1,D189)*IF(E189=0,1,E189)*IF(F189=0,1,F189)*IF(G189=0,1,G189),2))</f>
        <v>14.98</v>
      </c>
      <c r="I189" s="138"/>
      <c r="J189" s="7"/>
      <c r="K189" s="8"/>
      <c r="M189" s="68"/>
    </row>
    <row r="190" spans="1:13" ht="24.95" customHeight="1">
      <c r="A190" s="34">
        <f t="shared" si="39"/>
        <v>1</v>
      </c>
      <c r="B190" s="10"/>
      <c r="C190" s="2">
        <v>1</v>
      </c>
      <c r="D190" s="2">
        <v>2.99</v>
      </c>
      <c r="E190" s="2"/>
      <c r="F190" s="2">
        <v>5.76</v>
      </c>
      <c r="G190" s="2"/>
      <c r="H190" s="3">
        <f t="shared" ref="H190:H191" si="40">IF(AND(C190=0,D190=0,E190=0,F190=0,G190=0),0,ROUND(IF(C190=0,1,C190)*IF(D190=0,1,D190)*IF(E190=0,1,E190)*IF(F190=0,1,F190)*IF(G190=0,1,G190),2))</f>
        <v>17.22</v>
      </c>
      <c r="I190" s="138"/>
      <c r="J190" s="7"/>
      <c r="K190" s="8"/>
      <c r="M190" s="68"/>
    </row>
    <row r="191" spans="1:13" ht="24.95" customHeight="1">
      <c r="A191" s="34">
        <f t="shared" si="39"/>
        <v>1</v>
      </c>
      <c r="B191" s="10"/>
      <c r="C191" s="2">
        <v>1</v>
      </c>
      <c r="D191" s="2">
        <v>2.99</v>
      </c>
      <c r="E191" s="2"/>
      <c r="F191" s="2">
        <v>5.76</v>
      </c>
      <c r="G191" s="2"/>
      <c r="H191" s="3">
        <f t="shared" si="40"/>
        <v>17.22</v>
      </c>
      <c r="I191" s="138"/>
      <c r="J191" s="7"/>
      <c r="K191" s="8"/>
      <c r="M191" s="68"/>
    </row>
    <row r="192" spans="1:13" ht="24.95" customHeight="1">
      <c r="A192" s="34">
        <f t="shared" si="39"/>
        <v>1</v>
      </c>
      <c r="B192" s="10"/>
      <c r="C192" s="2">
        <v>1</v>
      </c>
      <c r="D192" s="2">
        <v>1.2</v>
      </c>
      <c r="E192" s="2"/>
      <c r="F192" s="2">
        <v>5.76</v>
      </c>
      <c r="G192" s="2"/>
      <c r="H192" s="3">
        <f>IF(AND(C192=0,D192=0,E192=0,F192=0,G192=0),0,ROUND(IF(C192=0,1,C192)*IF(D192=0,1,D192)*IF(E192=0,1,E192)*IF(F192=0,1,F192)*IF(G192=0,1,G192),2))</f>
        <v>6.91</v>
      </c>
      <c r="I192" s="138"/>
      <c r="J192" s="7"/>
      <c r="K192" s="8"/>
      <c r="M192" s="68"/>
    </row>
    <row r="193" spans="1:13" ht="24.95" customHeight="1">
      <c r="A193" s="35" t="str">
        <f>VLOOKUP(B188,O:W,2)</f>
        <v>120505</v>
      </c>
      <c r="B193" s="206" t="s">
        <v>940</v>
      </c>
      <c r="C193" s="207"/>
      <c r="D193" s="207"/>
      <c r="E193" s="207"/>
      <c r="F193" s="207"/>
      <c r="G193" s="207"/>
      <c r="H193" s="6"/>
      <c r="I193" s="138">
        <f>SUM(H189:H193)</f>
        <v>56.33</v>
      </c>
      <c r="J193" s="1" t="str">
        <f>VLOOKUP(B188,O:W,7)</f>
        <v>مترمربع</v>
      </c>
      <c r="K193" s="8"/>
      <c r="M193" s="68"/>
    </row>
    <row r="194" spans="1:13" ht="45.75" customHeight="1">
      <c r="A194" s="34">
        <f>IF(B194&gt;0,1,0)</f>
        <v>1</v>
      </c>
      <c r="B194" s="204" t="s">
        <v>2484</v>
      </c>
      <c r="C194" s="205"/>
      <c r="D194" s="205"/>
      <c r="E194" s="205"/>
      <c r="F194" s="205"/>
      <c r="G194" s="205"/>
      <c r="H194" s="6"/>
      <c r="I194" s="138"/>
      <c r="J194" s="7"/>
      <c r="K194" s="8"/>
      <c r="M194" s="67" t="s">
        <v>795</v>
      </c>
    </row>
    <row r="195" spans="1:13" ht="24.95" customHeight="1">
      <c r="A195" s="34">
        <f t="shared" ref="A195" si="41">IF(H195&gt;0,1,0)</f>
        <v>1</v>
      </c>
      <c r="B195" s="10" t="s">
        <v>2485</v>
      </c>
      <c r="C195" s="2">
        <v>1</v>
      </c>
      <c r="D195" s="2">
        <v>1.7</v>
      </c>
      <c r="E195" s="2"/>
      <c r="F195" s="2">
        <v>5.76</v>
      </c>
      <c r="G195" s="2"/>
      <c r="H195" s="3">
        <f>IF(AND(C195=0,D195=0,E195=0,F195=0,G195=0),0,ROUND(IF(C195=0,1,C195)*IF(D195=0,1,D195)*IF(E195=0,1,E195)*IF(F195=0,1,F195)*IF(G195=0,1,G195),2))</f>
        <v>9.7899999999999991</v>
      </c>
      <c r="I195" s="138"/>
      <c r="J195" s="7"/>
      <c r="K195" s="8"/>
      <c r="M195" s="68"/>
    </row>
    <row r="196" spans="1:13" ht="24.95" customHeight="1">
      <c r="A196" s="35" t="str">
        <f>VLOOKUP(B194,O:W,2)</f>
        <v>120503</v>
      </c>
      <c r="B196" s="206" t="s">
        <v>940</v>
      </c>
      <c r="C196" s="207"/>
      <c r="D196" s="207"/>
      <c r="E196" s="207"/>
      <c r="F196" s="207"/>
      <c r="G196" s="207"/>
      <c r="H196" s="6"/>
      <c r="I196" s="138">
        <f>SUM(H195:H196)</f>
        <v>9.7899999999999991</v>
      </c>
      <c r="J196" s="1" t="str">
        <f>VLOOKUP(B194,O:W,7)</f>
        <v>مترمربع</v>
      </c>
      <c r="K196" s="8"/>
      <c r="M196" s="68"/>
    </row>
    <row r="197" spans="1:13" ht="45.75" customHeight="1">
      <c r="A197" s="34">
        <f>IF(B197&gt;0,1,0)</f>
        <v>1</v>
      </c>
      <c r="B197" s="204" t="s">
        <v>2460</v>
      </c>
      <c r="C197" s="205"/>
      <c r="D197" s="205"/>
      <c r="E197" s="205"/>
      <c r="F197" s="205"/>
      <c r="G197" s="205"/>
      <c r="H197" s="6"/>
      <c r="I197" s="138"/>
      <c r="J197" s="7"/>
      <c r="K197" s="8"/>
      <c r="M197" s="65" t="s">
        <v>201</v>
      </c>
    </row>
    <row r="198" spans="1:13" ht="24.95" customHeight="1">
      <c r="A198" s="34">
        <f t="shared" ref="A198:A200" si="42">IF(H198&gt;0,1,0)</f>
        <v>1</v>
      </c>
      <c r="B198" s="10" t="s">
        <v>2486</v>
      </c>
      <c r="C198" s="2">
        <v>2</v>
      </c>
      <c r="D198" s="2">
        <v>1.49</v>
      </c>
      <c r="E198" s="2">
        <v>2.99</v>
      </c>
      <c r="F198" s="2"/>
      <c r="G198" s="2"/>
      <c r="H198" s="3">
        <f>IF(AND(C198=0,D198=0,E198=0,F198=0,G198=0),0,ROUND(IF(C198=0,1,C198)*IF(D198=0,1,D198)*IF(E198=0,1,E198)*IF(F198=0,1,F198)*IF(G198=0,1,G198),2))</f>
        <v>8.91</v>
      </c>
      <c r="I198" s="138"/>
      <c r="J198" s="7"/>
      <c r="K198" s="8"/>
      <c r="M198" s="66"/>
    </row>
    <row r="199" spans="1:13" ht="24.95" customHeight="1">
      <c r="A199" s="34">
        <f t="shared" si="42"/>
        <v>1</v>
      </c>
      <c r="B199" s="10" t="s">
        <v>2487</v>
      </c>
      <c r="C199" s="2">
        <v>4</v>
      </c>
      <c r="D199" s="2">
        <v>1.49</v>
      </c>
      <c r="E199" s="2"/>
      <c r="F199" s="2">
        <v>5.76</v>
      </c>
      <c r="G199" s="2"/>
      <c r="H199" s="3">
        <f t="shared" ref="H199:H200" si="43">IF(AND(C199=0,D199=0,E199=0,F199=0,G199=0),0,ROUND(IF(C199=0,1,C199)*IF(D199=0,1,D199)*IF(E199=0,1,E199)*IF(F199=0,1,F199)*IF(G199=0,1,G199),2))</f>
        <v>34.33</v>
      </c>
      <c r="I199" s="138"/>
      <c r="J199" s="7"/>
      <c r="K199" s="8"/>
      <c r="M199" s="66"/>
    </row>
    <row r="200" spans="1:13" ht="24.95" customHeight="1">
      <c r="A200" s="34">
        <f t="shared" si="42"/>
        <v>1</v>
      </c>
      <c r="B200" s="10"/>
      <c r="C200" s="2">
        <v>4</v>
      </c>
      <c r="D200" s="2">
        <v>2.99</v>
      </c>
      <c r="E200" s="2"/>
      <c r="F200" s="2">
        <v>5.76</v>
      </c>
      <c r="G200" s="2"/>
      <c r="H200" s="3">
        <f t="shared" si="43"/>
        <v>68.89</v>
      </c>
      <c r="I200" s="138"/>
      <c r="J200" s="7"/>
      <c r="K200" s="8"/>
      <c r="M200" s="66"/>
    </row>
    <row r="201" spans="1:13" ht="24.95" customHeight="1">
      <c r="A201" s="35" t="str">
        <f>VLOOKUP(B197,O:W,2)</f>
        <v>130203</v>
      </c>
      <c r="B201" s="206" t="s">
        <v>940</v>
      </c>
      <c r="C201" s="207"/>
      <c r="D201" s="207"/>
      <c r="E201" s="207"/>
      <c r="F201" s="207"/>
      <c r="G201" s="207"/>
      <c r="H201" s="6"/>
      <c r="I201" s="138">
        <f>SUM(H198:H201)</f>
        <v>112.13</v>
      </c>
      <c r="J201" s="1" t="str">
        <f>VLOOKUP(B197,O:W,7)</f>
        <v>مترمربع</v>
      </c>
      <c r="K201" s="8"/>
      <c r="M201" s="66"/>
    </row>
    <row r="202" spans="1:13" ht="45.75" customHeight="1">
      <c r="A202" s="34">
        <f>IF(B202&gt;0,1,0)</f>
        <v>1</v>
      </c>
      <c r="B202" s="204" t="s">
        <v>2461</v>
      </c>
      <c r="C202" s="205"/>
      <c r="D202" s="205"/>
      <c r="E202" s="205"/>
      <c r="F202" s="205"/>
      <c r="G202" s="205"/>
      <c r="H202" s="6"/>
      <c r="I202" s="138"/>
      <c r="J202" s="7"/>
      <c r="K202" s="8"/>
      <c r="M202" s="65" t="s">
        <v>201</v>
      </c>
    </row>
    <row r="203" spans="1:13" ht="24.95" customHeight="1">
      <c r="A203" s="34">
        <f t="shared" ref="A203:A204" si="44">IF(H203&gt;0,1,0)</f>
        <v>1</v>
      </c>
      <c r="B203" s="10" t="s">
        <v>2488</v>
      </c>
      <c r="C203" s="2">
        <v>1</v>
      </c>
      <c r="D203" s="2">
        <v>10.57</v>
      </c>
      <c r="E203" s="2">
        <v>6.31</v>
      </c>
      <c r="F203" s="2"/>
      <c r="G203" s="2"/>
      <c r="H203" s="3">
        <f>IF(AND(C203=0,D203=0,E203=0,F203=0,G203=0),0,ROUND(IF(C203=0,1,C203)*IF(D203=0,1,D203)*IF(E203=0,1,E203)*IF(F203=0,1,F203)*IF(G203=0,1,G203),2))</f>
        <v>66.7</v>
      </c>
      <c r="I203" s="138"/>
      <c r="J203" s="7"/>
      <c r="K203" s="8"/>
      <c r="M203" s="66"/>
    </row>
    <row r="204" spans="1:13" ht="24.95" customHeight="1">
      <c r="A204" s="34">
        <f t="shared" si="44"/>
        <v>1</v>
      </c>
      <c r="B204" s="10" t="s">
        <v>2489</v>
      </c>
      <c r="C204" s="2">
        <v>1</v>
      </c>
      <c r="D204" s="2">
        <v>5.13</v>
      </c>
      <c r="E204" s="2">
        <v>3.32</v>
      </c>
      <c r="F204" s="2"/>
      <c r="G204" s="2"/>
      <c r="H204" s="3">
        <f>IF(AND(C204=0,D204=0,E204=0,F204=0,G204=0),0,ROUND(IF(C204=0,1,C204)*IF(D204=0,1,D204)*IF(E204=0,1,E204)*IF(F204=0,1,F204)*IF(G204=0,1,G204),2))</f>
        <v>17.03</v>
      </c>
      <c r="I204" s="138"/>
      <c r="J204" s="7"/>
      <c r="K204" s="8"/>
      <c r="M204" s="66"/>
    </row>
    <row r="205" spans="1:13" ht="24.95" customHeight="1">
      <c r="A205" s="35" t="str">
        <f>VLOOKUP(B202,O:W,2)</f>
        <v>130204</v>
      </c>
      <c r="B205" s="206" t="s">
        <v>940</v>
      </c>
      <c r="C205" s="207"/>
      <c r="D205" s="207"/>
      <c r="E205" s="207"/>
      <c r="F205" s="207"/>
      <c r="G205" s="207"/>
      <c r="H205" s="6"/>
      <c r="I205" s="138">
        <f>SUM(H203:H205)</f>
        <v>83.73</v>
      </c>
      <c r="J205" s="1" t="str">
        <f>VLOOKUP(B202,O:W,7)</f>
        <v>مترمربع</v>
      </c>
      <c r="K205" s="8"/>
      <c r="M205" s="66"/>
    </row>
    <row r="206" spans="1:13" ht="45.75" customHeight="1">
      <c r="A206" s="34">
        <f>IF(B206&gt;0,1,0)</f>
        <v>1</v>
      </c>
      <c r="B206" s="204" t="s">
        <v>2490</v>
      </c>
      <c r="C206" s="205"/>
      <c r="D206" s="205"/>
      <c r="E206" s="205"/>
      <c r="F206" s="205"/>
      <c r="G206" s="205"/>
      <c r="H206" s="6"/>
      <c r="I206" s="138"/>
      <c r="J206" s="7"/>
      <c r="K206" s="8"/>
      <c r="M206" s="65" t="s">
        <v>201</v>
      </c>
    </row>
    <row r="207" spans="1:13" ht="24.95" customHeight="1">
      <c r="A207" s="34">
        <f t="shared" ref="A207:A208" si="45">IF(H207&gt;0,1,0)</f>
        <v>1</v>
      </c>
      <c r="B207" s="10" t="s">
        <v>2491</v>
      </c>
      <c r="C207" s="2">
        <v>1</v>
      </c>
      <c r="D207" s="2">
        <v>10.57</v>
      </c>
      <c r="E207" s="2">
        <v>6.31</v>
      </c>
      <c r="F207" s="2"/>
      <c r="G207" s="2"/>
      <c r="H207" s="3">
        <f>IF(AND(C207=0,D207=0,E207=0,F207=0,G207=0),0,ROUND(IF(C207=0,1,C207)*IF(D207=0,1,D207)*IF(E207=0,1,E207)*IF(F207=0,1,F207)*IF(G207=0,1,G207),2))</f>
        <v>66.7</v>
      </c>
      <c r="I207" s="138"/>
      <c r="J207" s="7"/>
      <c r="K207" s="8"/>
      <c r="M207" s="66"/>
    </row>
    <row r="208" spans="1:13" ht="24.95" customHeight="1">
      <c r="A208" s="34">
        <f t="shared" si="45"/>
        <v>1</v>
      </c>
      <c r="B208" s="10" t="s">
        <v>2492</v>
      </c>
      <c r="C208" s="2">
        <v>1</v>
      </c>
      <c r="D208" s="2">
        <v>5.13</v>
      </c>
      <c r="E208" s="2">
        <v>3.32</v>
      </c>
      <c r="F208" s="2"/>
      <c r="G208" s="2"/>
      <c r="H208" s="3">
        <f t="shared" ref="H208" si="46">IF(AND(C208=0,D208=0,E208=0,F208=0,G208=0),0,ROUND(IF(C208=0,1,C208)*IF(D208=0,1,D208)*IF(E208=0,1,E208)*IF(F208=0,1,F208)*IF(G208=0,1,G208),2))</f>
        <v>17.03</v>
      </c>
      <c r="I208" s="138"/>
      <c r="J208" s="7"/>
      <c r="K208" s="8"/>
      <c r="M208" s="66"/>
    </row>
    <row r="209" spans="1:13" ht="24.95" customHeight="1">
      <c r="A209" s="35" t="str">
        <f>VLOOKUP(B206,O:W,2)</f>
        <v>130302</v>
      </c>
      <c r="B209" s="206" t="s">
        <v>940</v>
      </c>
      <c r="C209" s="207"/>
      <c r="D209" s="207"/>
      <c r="E209" s="207"/>
      <c r="F209" s="207"/>
      <c r="G209" s="207"/>
      <c r="H209" s="6"/>
      <c r="I209" s="138">
        <f>SUM(H207:H209)</f>
        <v>83.73</v>
      </c>
      <c r="J209" s="1" t="str">
        <f>VLOOKUP(B206,O:W,7)</f>
        <v>مترمربع</v>
      </c>
      <c r="K209" s="8"/>
      <c r="M209" s="66"/>
    </row>
    <row r="210" spans="1:13" ht="45.75" customHeight="1">
      <c r="A210" s="34">
        <f>IF(B210&gt;0,1,0)</f>
        <v>1</v>
      </c>
      <c r="B210" s="204" t="s">
        <v>2493</v>
      </c>
      <c r="C210" s="205"/>
      <c r="D210" s="205"/>
      <c r="E210" s="205"/>
      <c r="F210" s="205"/>
      <c r="G210" s="205"/>
      <c r="H210" s="6"/>
      <c r="I210" s="138"/>
      <c r="J210" s="7"/>
      <c r="K210" s="8"/>
      <c r="M210" s="67" t="s">
        <v>442</v>
      </c>
    </row>
    <row r="211" spans="1:13" ht="24.95" customHeight="1">
      <c r="A211" s="34">
        <f t="shared" ref="A211:A213" si="47">IF(H211&gt;0,1,0)</f>
        <v>1</v>
      </c>
      <c r="B211" s="10"/>
      <c r="C211" s="2">
        <v>2</v>
      </c>
      <c r="D211" s="2">
        <v>8.89</v>
      </c>
      <c r="E211" s="2">
        <v>5.94</v>
      </c>
      <c r="F211" s="2"/>
      <c r="G211" s="2">
        <v>10.7</v>
      </c>
      <c r="H211" s="3">
        <f t="shared" ref="H211:H213" si="48">IF(AND(C211=0,D211=0,E211=0,F211=0,G211=0),0,ROUND(IF(C211=0,1,C211)*IF(D211=0,1,D211)*IF(E211=0,1,E211)*IF(F211=0,1,F211)*IF(G211=0,1,G211),2))</f>
        <v>1130.06</v>
      </c>
      <c r="I211" s="138"/>
      <c r="J211" s="7"/>
      <c r="K211" s="8"/>
      <c r="M211" s="68"/>
    </row>
    <row r="212" spans="1:13" ht="24.95" customHeight="1">
      <c r="A212" s="34">
        <f t="shared" si="47"/>
        <v>1</v>
      </c>
      <c r="B212" s="10"/>
      <c r="C212" s="2">
        <v>3</v>
      </c>
      <c r="D212" s="2">
        <v>5</v>
      </c>
      <c r="E212" s="2">
        <v>2.99</v>
      </c>
      <c r="F212" s="2"/>
      <c r="G212" s="2">
        <v>10.7</v>
      </c>
      <c r="H212" s="3">
        <f t="shared" si="48"/>
        <v>479.9</v>
      </c>
      <c r="I212" s="138"/>
      <c r="J212" s="7"/>
      <c r="K212" s="8"/>
      <c r="M212" s="68"/>
    </row>
    <row r="213" spans="1:13" ht="24.95" customHeight="1">
      <c r="A213" s="34">
        <f t="shared" si="47"/>
        <v>1</v>
      </c>
      <c r="B213" s="10"/>
      <c r="C213" s="2">
        <v>2</v>
      </c>
      <c r="D213" s="2">
        <v>1.49</v>
      </c>
      <c r="E213" s="2">
        <v>2.95</v>
      </c>
      <c r="F213" s="2"/>
      <c r="G213" s="2">
        <v>10.7</v>
      </c>
      <c r="H213" s="3">
        <f t="shared" si="48"/>
        <v>94.06</v>
      </c>
      <c r="I213" s="138"/>
      <c r="J213" s="7"/>
      <c r="K213" s="8"/>
      <c r="M213" s="68"/>
    </row>
    <row r="214" spans="1:13" ht="15.75">
      <c r="A214" s="35" t="str">
        <f>VLOOKUP(B210,O:W,2)</f>
        <v>160705</v>
      </c>
      <c r="B214" s="206" t="s">
        <v>940</v>
      </c>
      <c r="C214" s="207"/>
      <c r="D214" s="207"/>
      <c r="E214" s="207"/>
      <c r="F214" s="207"/>
      <c r="G214" s="207"/>
      <c r="H214" s="6"/>
      <c r="I214" s="138">
        <f>SUM(H211:H214)</f>
        <v>1704.02</v>
      </c>
      <c r="J214" s="1" t="str">
        <f>VLOOKUP(B210,O:W,7)</f>
        <v>كيلوگرم</v>
      </c>
      <c r="K214" s="8"/>
      <c r="M214" s="68"/>
    </row>
    <row r="215" spans="1:13" ht="45.75" customHeight="1">
      <c r="A215" s="34">
        <f>IF(B215&gt;0,1,0)</f>
        <v>1</v>
      </c>
      <c r="B215" s="204" t="s">
        <v>2494</v>
      </c>
      <c r="C215" s="205"/>
      <c r="D215" s="205"/>
      <c r="E215" s="205"/>
      <c r="F215" s="205"/>
      <c r="G215" s="205"/>
      <c r="H215" s="6"/>
      <c r="I215" s="138"/>
      <c r="J215" s="7"/>
      <c r="K215" s="8"/>
      <c r="M215" s="67" t="s">
        <v>442</v>
      </c>
    </row>
    <row r="216" spans="1:13" ht="24.95" customHeight="1">
      <c r="A216" s="34">
        <f t="shared" ref="A216:A217" si="49">IF(H216&gt;0,1,0)</f>
        <v>1</v>
      </c>
      <c r="B216" s="10"/>
      <c r="C216" s="2">
        <v>1</v>
      </c>
      <c r="D216" s="2">
        <v>5.37</v>
      </c>
      <c r="E216" s="2"/>
      <c r="F216" s="2"/>
      <c r="G216" s="2"/>
      <c r="H216" s="3">
        <f>IF(AND(C216=0,D216=0,E216=0,F216=0,G216=0),0,ROUND(IF(C216=0,1,C216)*IF(D216=0,1,D216)*IF(E216=0,1,E216)*IF(F216=0,1,F216)*IF(G216=0,1,G216),2))</f>
        <v>5.37</v>
      </c>
      <c r="I216" s="138"/>
      <c r="J216" s="7"/>
      <c r="K216" s="8"/>
      <c r="M216" s="68"/>
    </row>
    <row r="217" spans="1:13" ht="24.95" customHeight="1">
      <c r="A217" s="34">
        <f t="shared" si="49"/>
        <v>1</v>
      </c>
      <c r="B217" s="10"/>
      <c r="C217" s="2">
        <v>1</v>
      </c>
      <c r="D217" s="2">
        <v>2.1800000000000002</v>
      </c>
      <c r="E217" s="2"/>
      <c r="F217" s="2"/>
      <c r="G217" s="2"/>
      <c r="H217" s="3">
        <f t="shared" ref="H217" si="50">IF(AND(C217=0,D217=0,E217=0,F217=0,G217=0),0,ROUND(IF(C217=0,1,C217)*IF(D217=0,1,D217)*IF(E217=0,1,E217)*IF(F217=0,1,F217)*IF(G217=0,1,G217),2))</f>
        <v>2.1800000000000002</v>
      </c>
      <c r="I217" s="138"/>
      <c r="J217" s="7"/>
      <c r="K217" s="8"/>
      <c r="M217" s="68"/>
    </row>
    <row r="218" spans="1:13" ht="24.95" customHeight="1">
      <c r="A218" s="35" t="str">
        <f>VLOOKUP(B215,O:W,2)</f>
        <v>160307</v>
      </c>
      <c r="B218" s="206" t="s">
        <v>940</v>
      </c>
      <c r="C218" s="207"/>
      <c r="D218" s="207"/>
      <c r="E218" s="207"/>
      <c r="F218" s="207"/>
      <c r="G218" s="207"/>
      <c r="H218" s="6"/>
      <c r="I218" s="138">
        <f>SUM(H216:H218)</f>
        <v>7.5500000000000007</v>
      </c>
      <c r="J218" s="1" t="str">
        <f>VLOOKUP(B215,O:W,7)</f>
        <v>مترطول</v>
      </c>
      <c r="K218" s="8"/>
      <c r="M218" s="68"/>
    </row>
    <row r="219" spans="1:13" ht="45.75" customHeight="1">
      <c r="A219" s="34">
        <f>IF(B219&gt;0,1,0)</f>
        <v>1</v>
      </c>
      <c r="B219" s="204" t="s">
        <v>2495</v>
      </c>
      <c r="C219" s="205"/>
      <c r="D219" s="205"/>
      <c r="E219" s="205"/>
      <c r="F219" s="205"/>
      <c r="G219" s="205"/>
      <c r="H219" s="6"/>
      <c r="I219" s="138"/>
      <c r="J219" s="7"/>
      <c r="K219" s="8"/>
      <c r="M219" s="67" t="s">
        <v>442</v>
      </c>
    </row>
    <row r="220" spans="1:13" ht="24.95" customHeight="1">
      <c r="A220" s="34">
        <f t="shared" ref="A220:A222" si="51">IF(H220&gt;0,1,0)</f>
        <v>1</v>
      </c>
      <c r="B220" s="10" t="s">
        <v>2496</v>
      </c>
      <c r="C220" s="2">
        <v>2</v>
      </c>
      <c r="D220" s="2">
        <v>1.49</v>
      </c>
      <c r="E220" s="2">
        <v>2.99</v>
      </c>
      <c r="F220" s="2"/>
      <c r="G220" s="2"/>
      <c r="H220" s="3">
        <f>IF(AND(C220=0,D220=0,E220=0,F220=0,G220=0),0,ROUND(IF(C220=0,1,C220)*IF(D220=0,1,D220)*IF(E220=0,1,E220)*IF(F220=0,1,F220)*IF(G220=0,1,G220),2))</f>
        <v>8.91</v>
      </c>
      <c r="I220" s="138"/>
      <c r="J220" s="7"/>
      <c r="K220" s="8"/>
      <c r="M220" s="68"/>
    </row>
    <row r="221" spans="1:13" ht="24.95" customHeight="1">
      <c r="A221" s="34">
        <f t="shared" si="51"/>
        <v>1</v>
      </c>
      <c r="B221" s="10" t="s">
        <v>2497</v>
      </c>
      <c r="C221" s="2">
        <v>2</v>
      </c>
      <c r="D221" s="2">
        <v>3.49</v>
      </c>
      <c r="E221" s="2">
        <v>3.19</v>
      </c>
      <c r="F221" s="2"/>
      <c r="G221" s="2"/>
      <c r="H221" s="3">
        <f t="shared" ref="H221" si="52">IF(AND(C221=0,D221=0,E221=0,F221=0,G221=0),0,ROUND(IF(C221=0,1,C221)*IF(D221=0,1,D221)*IF(E221=0,1,E221)*IF(F221=0,1,F221)*IF(G221=0,1,G221),2))</f>
        <v>22.27</v>
      </c>
      <c r="I221" s="138"/>
      <c r="J221" s="7"/>
      <c r="K221" s="8"/>
      <c r="M221" s="68"/>
    </row>
    <row r="222" spans="1:13" ht="24.95" customHeight="1">
      <c r="A222" s="34">
        <f t="shared" si="51"/>
        <v>1</v>
      </c>
      <c r="B222" s="10" t="s">
        <v>2498</v>
      </c>
      <c r="C222" s="2">
        <v>1</v>
      </c>
      <c r="D222" s="2">
        <v>8.39</v>
      </c>
      <c r="E222" s="2">
        <v>5.94</v>
      </c>
      <c r="F222" s="2"/>
      <c r="G222" s="2"/>
      <c r="H222" s="3">
        <v>27.57</v>
      </c>
      <c r="I222" s="138"/>
      <c r="J222" s="7"/>
      <c r="K222" s="8"/>
      <c r="M222" s="68"/>
    </row>
    <row r="223" spans="1:13" ht="24.95" customHeight="1">
      <c r="A223" s="35" t="str">
        <f>VLOOKUP(B219,O:W,2)</f>
        <v>160406</v>
      </c>
      <c r="B223" s="206" t="s">
        <v>940</v>
      </c>
      <c r="C223" s="207"/>
      <c r="D223" s="207"/>
      <c r="E223" s="207"/>
      <c r="F223" s="207"/>
      <c r="G223" s="207"/>
      <c r="H223" s="6"/>
      <c r="I223" s="138">
        <f>SUM(H220:H223)</f>
        <v>58.75</v>
      </c>
      <c r="J223" s="1" t="str">
        <f>VLOOKUP(B219,O:W,7)</f>
        <v>مترمربع</v>
      </c>
      <c r="K223" s="8"/>
      <c r="M223" s="68"/>
    </row>
    <row r="224" spans="1:13" ht="45.75" customHeight="1">
      <c r="A224" s="34">
        <f>IF(B224&gt;0,1,0)</f>
        <v>1</v>
      </c>
      <c r="B224" s="204" t="s">
        <v>2499</v>
      </c>
      <c r="C224" s="205"/>
      <c r="D224" s="205"/>
      <c r="E224" s="205"/>
      <c r="F224" s="205"/>
      <c r="G224" s="205"/>
      <c r="H224" s="6"/>
      <c r="I224" s="138"/>
      <c r="J224" s="7"/>
      <c r="K224" s="8"/>
      <c r="M224" s="67" t="s">
        <v>442</v>
      </c>
    </row>
    <row r="225" spans="1:13" ht="24.95" customHeight="1">
      <c r="A225" s="34">
        <f t="shared" ref="A225" si="53">IF(H225&gt;0,1,0)</f>
        <v>1</v>
      </c>
      <c r="B225" s="10"/>
      <c r="C225" s="2">
        <v>31</v>
      </c>
      <c r="D225" s="2"/>
      <c r="E225" s="2"/>
      <c r="F225" s="2">
        <v>0.8</v>
      </c>
      <c r="G225" s="2">
        <v>2</v>
      </c>
      <c r="H225" s="3">
        <f>IF(AND(C225=0,D225=0,E225=0,F225=0,G225=0),0,ROUND(IF(C225=0,1,C225)*IF(D225=0,1,D225)*IF(E225=0,1,E225)*IF(F225=0,1,F225)*IF(G225=0,1,G225),2))</f>
        <v>49.6</v>
      </c>
      <c r="I225" s="138"/>
      <c r="J225" s="7"/>
      <c r="K225" s="8"/>
      <c r="M225" s="68"/>
    </row>
    <row r="226" spans="1:13" ht="24.95" customHeight="1">
      <c r="A226" s="35" t="str">
        <f>VLOOKUP(B224,O:W,2)</f>
        <v>160105</v>
      </c>
      <c r="B226" s="206" t="s">
        <v>940</v>
      </c>
      <c r="C226" s="207"/>
      <c r="D226" s="207"/>
      <c r="E226" s="207"/>
      <c r="F226" s="207"/>
      <c r="G226" s="207"/>
      <c r="H226" s="6"/>
      <c r="I226" s="138">
        <f>SUM(H225:H226)</f>
        <v>49.6</v>
      </c>
      <c r="J226" s="1" t="str">
        <f>VLOOKUP(B224,O:W,7)</f>
        <v>كيلوگرم</v>
      </c>
      <c r="K226" s="8"/>
      <c r="M226" s="68"/>
    </row>
    <row r="227" spans="1:13" ht="45.75" customHeight="1">
      <c r="A227" s="34">
        <f>IF(B227&gt;0,1,0)</f>
        <v>1</v>
      </c>
      <c r="B227" s="204" t="s">
        <v>2500</v>
      </c>
      <c r="C227" s="205"/>
      <c r="D227" s="205"/>
      <c r="E227" s="205"/>
      <c r="F227" s="205"/>
      <c r="G227" s="205"/>
      <c r="H227" s="6"/>
      <c r="I227" s="138"/>
      <c r="J227" s="7"/>
      <c r="K227" s="8"/>
      <c r="M227" s="67" t="s">
        <v>442</v>
      </c>
    </row>
    <row r="228" spans="1:13" ht="24.95" customHeight="1">
      <c r="A228" s="34">
        <f t="shared" ref="A228:A229" si="54">IF(H228&gt;0,1,0)</f>
        <v>1</v>
      </c>
      <c r="B228" s="10" t="s">
        <v>2501</v>
      </c>
      <c r="C228" s="2">
        <v>3</v>
      </c>
      <c r="D228" s="2"/>
      <c r="E228" s="2"/>
      <c r="F228" s="2"/>
      <c r="G228" s="2">
        <v>11.85</v>
      </c>
      <c r="H228" s="3">
        <f>IF(AND(C228=0,D228=0,E228=0,F228=0,G228=0),0,ROUND(IF(C228=0,1,C228)*IF(D228=0,1,D228)*IF(E228=0,1,E228)*IF(F228=0,1,F228)*IF(G228=0,1,G228),2))</f>
        <v>35.549999999999997</v>
      </c>
      <c r="I228" s="138"/>
      <c r="J228" s="7"/>
      <c r="K228" s="8" t="s">
        <v>2502</v>
      </c>
      <c r="M228" s="68"/>
    </row>
    <row r="229" spans="1:13" ht="24.95" customHeight="1">
      <c r="A229" s="34">
        <f t="shared" si="54"/>
        <v>1</v>
      </c>
      <c r="B229" s="10"/>
      <c r="C229" s="2">
        <v>2</v>
      </c>
      <c r="D229" s="2"/>
      <c r="E229" s="2"/>
      <c r="F229" s="2"/>
      <c r="G229" s="2">
        <v>19.600000000000001</v>
      </c>
      <c r="H229" s="3">
        <f t="shared" ref="H229" si="55">IF(AND(C229=0,D229=0,E229=0,F229=0,G229=0),0,ROUND(IF(C229=0,1,C229)*IF(D229=0,1,D229)*IF(E229=0,1,E229)*IF(F229=0,1,F229)*IF(G229=0,1,G229),2))</f>
        <v>39.200000000000003</v>
      </c>
      <c r="I229" s="138"/>
      <c r="J229" s="7"/>
      <c r="K229" s="8"/>
      <c r="M229" s="68"/>
    </row>
    <row r="230" spans="1:13" ht="24.95" customHeight="1">
      <c r="A230" s="35" t="str">
        <f>VLOOKUP(B227,O:W,2)</f>
        <v>160106</v>
      </c>
      <c r="B230" s="206" t="s">
        <v>940</v>
      </c>
      <c r="C230" s="207"/>
      <c r="D230" s="207"/>
      <c r="E230" s="207"/>
      <c r="F230" s="207"/>
      <c r="G230" s="207"/>
      <c r="H230" s="6"/>
      <c r="I230" s="138">
        <f>SUM(H228:H230)</f>
        <v>74.75</v>
      </c>
      <c r="J230" s="1" t="str">
        <f>VLOOKUP(B227,O:W,7)</f>
        <v>كيلوگرم</v>
      </c>
      <c r="K230" s="8"/>
      <c r="M230" s="68"/>
    </row>
    <row r="231" spans="1:13" ht="45.75" customHeight="1">
      <c r="A231" s="34">
        <f>IF(B231&gt;0,1,0)</f>
        <v>1</v>
      </c>
      <c r="B231" s="204" t="s">
        <v>2503</v>
      </c>
      <c r="C231" s="205"/>
      <c r="D231" s="205"/>
      <c r="E231" s="205"/>
      <c r="F231" s="205"/>
      <c r="G231" s="205"/>
      <c r="H231" s="6"/>
      <c r="I231" s="138"/>
      <c r="J231" s="7"/>
      <c r="K231" s="8"/>
      <c r="M231" s="67" t="s">
        <v>442</v>
      </c>
    </row>
    <row r="232" spans="1:13" ht="24.95" customHeight="1">
      <c r="A232" s="34">
        <f t="shared" ref="A232:A234" si="56">IF(H232&gt;0,1,0)</f>
        <v>1</v>
      </c>
      <c r="B232" s="10" t="s">
        <v>2505</v>
      </c>
      <c r="C232" s="2">
        <v>1</v>
      </c>
      <c r="D232" s="2"/>
      <c r="E232" s="2"/>
      <c r="F232" s="2"/>
      <c r="G232" s="2">
        <v>45</v>
      </c>
      <c r="H232" s="3">
        <f>IF(AND(C232=0,D232=0,E232=0,F232=0,G232=0),0,ROUND(IF(C232=0,1,C232)*IF(D232=0,1,D232)*IF(E232=0,1,E232)*IF(F232=0,1,F232)*IF(G232=0,1,G232),2))</f>
        <v>45</v>
      </c>
      <c r="I232" s="138"/>
      <c r="J232" s="7"/>
      <c r="K232" s="8"/>
      <c r="M232" s="68"/>
    </row>
    <row r="233" spans="1:13" ht="24.95" customHeight="1">
      <c r="A233" s="34">
        <f t="shared" si="56"/>
        <v>1</v>
      </c>
      <c r="B233" s="10"/>
      <c r="C233" s="2">
        <v>1</v>
      </c>
      <c r="D233" s="2"/>
      <c r="E233" s="2"/>
      <c r="F233" s="2"/>
      <c r="G233" s="2">
        <v>35</v>
      </c>
      <c r="H233" s="3">
        <f t="shared" ref="H233:H234" si="57">IF(AND(C233=0,D233=0,E233=0,F233=0,G233=0),0,ROUND(IF(C233=0,1,C233)*IF(D233=0,1,D233)*IF(E233=0,1,E233)*IF(F233=0,1,F233)*IF(G233=0,1,G233),2))</f>
        <v>35</v>
      </c>
      <c r="I233" s="138"/>
      <c r="J233" s="7"/>
      <c r="K233" s="8"/>
      <c r="M233" s="68"/>
    </row>
    <row r="234" spans="1:13" ht="24.95" customHeight="1">
      <c r="A234" s="34">
        <f t="shared" si="56"/>
        <v>1</v>
      </c>
      <c r="B234" s="10" t="s">
        <v>2504</v>
      </c>
      <c r="C234" s="2">
        <v>2</v>
      </c>
      <c r="D234" s="2"/>
      <c r="E234" s="2"/>
      <c r="F234" s="2"/>
      <c r="G234" s="2">
        <v>50</v>
      </c>
      <c r="H234" s="3">
        <f t="shared" si="57"/>
        <v>100</v>
      </c>
      <c r="I234" s="138"/>
      <c r="J234" s="7"/>
      <c r="K234" s="8"/>
      <c r="M234" s="68"/>
    </row>
    <row r="235" spans="1:13" ht="41.25" customHeight="1">
      <c r="A235" s="35" t="str">
        <f>VLOOKUP(B231,O:W,2)</f>
        <v>160102</v>
      </c>
      <c r="B235" s="206" t="s">
        <v>940</v>
      </c>
      <c r="C235" s="207"/>
      <c r="D235" s="207"/>
      <c r="E235" s="207"/>
      <c r="F235" s="207"/>
      <c r="G235" s="207"/>
      <c r="H235" s="6"/>
      <c r="I235" s="138">
        <f>SUM(H232:H235)</f>
        <v>180</v>
      </c>
      <c r="J235" s="1" t="str">
        <f>VLOOKUP(B231,O:W,7)</f>
        <v>كيلوگرم</v>
      </c>
      <c r="K235" s="8"/>
      <c r="M235" s="68"/>
    </row>
    <row r="236" spans="1:13" ht="45.75" customHeight="1">
      <c r="A236" s="34">
        <f>IF(B236&gt;0,1,0)</f>
        <v>1</v>
      </c>
      <c r="B236" s="204" t="s">
        <v>2506</v>
      </c>
      <c r="C236" s="205"/>
      <c r="D236" s="205"/>
      <c r="E236" s="205"/>
      <c r="F236" s="205"/>
      <c r="G236" s="205"/>
      <c r="H236" s="6"/>
      <c r="I236" s="138"/>
      <c r="J236" s="7"/>
      <c r="K236" s="8"/>
      <c r="M236" s="65" t="s">
        <v>487</v>
      </c>
    </row>
    <row r="237" spans="1:13" ht="24.95" customHeight="1">
      <c r="A237" s="34">
        <f t="shared" ref="A237" si="58">IF(H237&gt;0,1,0)</f>
        <v>1</v>
      </c>
      <c r="B237" s="10" t="s">
        <v>2507</v>
      </c>
      <c r="C237" s="2">
        <v>9</v>
      </c>
      <c r="D237" s="2"/>
      <c r="E237" s="2"/>
      <c r="F237" s="2"/>
      <c r="G237" s="2">
        <v>39.25</v>
      </c>
      <c r="H237" s="3">
        <f>IF(AND(C237=0,D237=0,E237=0,F237=0,G237=0),0,ROUND(IF(C237=0,1,C237)*IF(D237=0,1,D237)*IF(E237=0,1,E237)*IF(F237=0,1,F237)*IF(G237=0,1,G237),2))</f>
        <v>353.25</v>
      </c>
      <c r="I237" s="138"/>
      <c r="J237" s="7"/>
      <c r="K237" s="8"/>
      <c r="M237" s="66"/>
    </row>
    <row r="238" spans="1:13" ht="24.95" customHeight="1">
      <c r="A238" s="35" t="str">
        <f>VLOOKUP(B236,O:W,2)</f>
        <v>171102</v>
      </c>
      <c r="B238" s="206" t="s">
        <v>940</v>
      </c>
      <c r="C238" s="207"/>
      <c r="D238" s="207"/>
      <c r="E238" s="207"/>
      <c r="F238" s="207"/>
      <c r="G238" s="207"/>
      <c r="H238" s="6"/>
      <c r="I238" s="138">
        <f>SUM(H237:H238)</f>
        <v>353.25</v>
      </c>
      <c r="J238" s="1" t="str">
        <f>VLOOKUP(B236,O:W,7)</f>
        <v>مترمربع</v>
      </c>
      <c r="K238" s="8"/>
      <c r="M238" s="66"/>
    </row>
    <row r="239" spans="1:13" ht="45.75" customHeight="1">
      <c r="A239" s="34">
        <f>IF(B239&gt;0,1,0)</f>
        <v>1</v>
      </c>
      <c r="B239" s="204" t="s">
        <v>2508</v>
      </c>
      <c r="C239" s="205"/>
      <c r="D239" s="205"/>
      <c r="E239" s="205"/>
      <c r="F239" s="205"/>
      <c r="G239" s="205"/>
      <c r="H239" s="6"/>
      <c r="I239" s="138"/>
      <c r="J239" s="7"/>
      <c r="K239" s="8"/>
      <c r="M239" s="59" t="s">
        <v>28</v>
      </c>
    </row>
    <row r="240" spans="1:13" ht="24.95" customHeight="1">
      <c r="A240" s="34">
        <f t="shared" ref="A240:A246" si="59">IF(H240&gt;0,1,0)</f>
        <v>1</v>
      </c>
      <c r="B240" s="10" t="s">
        <v>2509</v>
      </c>
      <c r="C240" s="2">
        <v>2</v>
      </c>
      <c r="D240" s="2">
        <v>5.01</v>
      </c>
      <c r="E240" s="2"/>
      <c r="F240" s="2">
        <v>8.9</v>
      </c>
      <c r="G240" s="2"/>
      <c r="H240" s="3">
        <f>IF(AND(C240=0,D240=0,E240=0,F240=0,G240=0),0,ROUND(IF(C240=0,1,C240)*IF(D240=0,1,D240)*IF(E240=0,1,E240)*IF(F240=0,1,F240)*IF(G240=0,1,G240),2))</f>
        <v>89.18</v>
      </c>
      <c r="I240" s="138"/>
      <c r="J240" s="7"/>
      <c r="K240" s="8"/>
      <c r="M240" s="60"/>
    </row>
    <row r="241" spans="1:13" ht="24.95" customHeight="1">
      <c r="A241" s="34">
        <f t="shared" si="59"/>
        <v>1</v>
      </c>
      <c r="B241" s="10"/>
      <c r="C241" s="2">
        <v>1</v>
      </c>
      <c r="D241" s="2">
        <v>5.98</v>
      </c>
      <c r="E241" s="2"/>
      <c r="F241" s="2">
        <v>8.9</v>
      </c>
      <c r="G241" s="2"/>
      <c r="H241" s="3">
        <f t="shared" ref="H241:H246" si="60">IF(AND(C241=0,D241=0,E241=0,F241=0,G241=0),0,ROUND(IF(C241=0,1,C241)*IF(D241=0,1,D241)*IF(E241=0,1,E241)*IF(F241=0,1,F241)*IF(G241=0,1,G241),2))</f>
        <v>53.22</v>
      </c>
      <c r="I241" s="138"/>
      <c r="J241" s="7"/>
      <c r="K241" s="8"/>
      <c r="M241" s="60"/>
    </row>
    <row r="242" spans="1:13" ht="24.95" customHeight="1">
      <c r="A242" s="34">
        <f t="shared" si="59"/>
        <v>1</v>
      </c>
      <c r="B242" s="10"/>
      <c r="C242" s="2">
        <v>1</v>
      </c>
      <c r="D242" s="2">
        <v>3</v>
      </c>
      <c r="E242" s="2"/>
      <c r="F242" s="2">
        <v>8.9</v>
      </c>
      <c r="G242" s="2"/>
      <c r="H242" s="3">
        <f t="shared" si="60"/>
        <v>26.7</v>
      </c>
      <c r="I242" s="138"/>
      <c r="J242" s="7"/>
      <c r="K242" s="8"/>
      <c r="M242" s="60"/>
    </row>
    <row r="243" spans="1:13" ht="24.95" customHeight="1">
      <c r="A243" s="34">
        <f t="shared" si="59"/>
        <v>1</v>
      </c>
      <c r="B243" s="10" t="s">
        <v>2510</v>
      </c>
      <c r="C243" s="2">
        <v>1</v>
      </c>
      <c r="D243" s="2">
        <v>2.5</v>
      </c>
      <c r="E243" s="2"/>
      <c r="F243" s="2">
        <v>5.76</v>
      </c>
      <c r="G243" s="2"/>
      <c r="H243" s="3">
        <f t="shared" si="60"/>
        <v>14.4</v>
      </c>
      <c r="I243" s="138"/>
      <c r="J243" s="7"/>
      <c r="K243" s="8"/>
      <c r="M243" s="60"/>
    </row>
    <row r="244" spans="1:13" ht="24.95" customHeight="1">
      <c r="A244" s="34">
        <f t="shared" si="59"/>
        <v>1</v>
      </c>
      <c r="B244" s="10"/>
      <c r="C244" s="2">
        <v>1</v>
      </c>
      <c r="D244" s="2">
        <v>2.8</v>
      </c>
      <c r="E244" s="2"/>
      <c r="F244" s="2">
        <v>5.76</v>
      </c>
      <c r="G244" s="2"/>
      <c r="H244" s="3">
        <f t="shared" si="60"/>
        <v>16.13</v>
      </c>
      <c r="I244" s="138"/>
      <c r="J244" s="7"/>
      <c r="K244" s="8"/>
      <c r="M244" s="60"/>
    </row>
    <row r="245" spans="1:13" ht="24.95" customHeight="1">
      <c r="A245" s="34">
        <f t="shared" si="59"/>
        <v>1</v>
      </c>
      <c r="B245" s="10"/>
      <c r="C245" s="2">
        <v>1</v>
      </c>
      <c r="D245" s="2">
        <v>2.6</v>
      </c>
      <c r="E245" s="2"/>
      <c r="F245" s="2">
        <v>5.76</v>
      </c>
      <c r="G245" s="2"/>
      <c r="H245" s="3">
        <f t="shared" si="60"/>
        <v>14.98</v>
      </c>
      <c r="I245" s="138"/>
      <c r="J245" s="7"/>
      <c r="K245" s="8"/>
      <c r="M245" s="60"/>
    </row>
    <row r="246" spans="1:13" ht="24.95" customHeight="1">
      <c r="A246" s="34">
        <f t="shared" si="59"/>
        <v>1</v>
      </c>
      <c r="B246" s="10"/>
      <c r="C246" s="2">
        <v>1</v>
      </c>
      <c r="D246" s="2">
        <v>1.02</v>
      </c>
      <c r="E246" s="2"/>
      <c r="F246" s="2">
        <v>5.76</v>
      </c>
      <c r="G246" s="2"/>
      <c r="H246" s="3">
        <f t="shared" si="60"/>
        <v>5.88</v>
      </c>
      <c r="I246" s="138"/>
      <c r="J246" s="7"/>
      <c r="K246" s="8"/>
      <c r="M246" s="60"/>
    </row>
    <row r="247" spans="1:13" ht="24.95" customHeight="1">
      <c r="A247" s="34">
        <f t="shared" ref="A247:A252" si="61">IF(H247&gt;0,1,0)</f>
        <v>1</v>
      </c>
      <c r="B247" s="10" t="s">
        <v>2512</v>
      </c>
      <c r="C247" s="2">
        <v>1</v>
      </c>
      <c r="D247" s="2">
        <v>4</v>
      </c>
      <c r="E247" s="2"/>
      <c r="F247" s="2">
        <v>1.9</v>
      </c>
      <c r="G247" s="2"/>
      <c r="H247" s="3">
        <f t="shared" ref="H247:H252" si="62">IF(AND(C247=0,D247=0,E247=0,F247=0,G247=0),0,ROUND(IF(C247=0,1,C247)*IF(D247=0,1,D247)*IF(E247=0,1,E247)*IF(F247=0,1,F247)*IF(G247=0,1,G247),2))</f>
        <v>7.6</v>
      </c>
      <c r="I247" s="138"/>
      <c r="J247" s="7"/>
      <c r="K247" s="8"/>
      <c r="M247" s="60"/>
    </row>
    <row r="248" spans="1:13" ht="24.95" customHeight="1">
      <c r="A248" s="34">
        <f t="shared" si="61"/>
        <v>1</v>
      </c>
      <c r="B248" s="10"/>
      <c r="C248" s="2">
        <v>1</v>
      </c>
      <c r="D248" s="2">
        <v>2.99</v>
      </c>
      <c r="E248" s="2"/>
      <c r="F248" s="2">
        <v>1.9</v>
      </c>
      <c r="G248" s="2"/>
      <c r="H248" s="3">
        <f t="shared" si="62"/>
        <v>5.68</v>
      </c>
      <c r="I248" s="138"/>
      <c r="J248" s="7"/>
      <c r="K248" s="8"/>
      <c r="M248" s="60"/>
    </row>
    <row r="249" spans="1:13" ht="24.95" customHeight="1">
      <c r="A249" s="34">
        <f t="shared" si="61"/>
        <v>1</v>
      </c>
      <c r="B249" s="10"/>
      <c r="C249" s="2">
        <v>1</v>
      </c>
      <c r="D249" s="2">
        <v>1.7</v>
      </c>
      <c r="E249" s="2"/>
      <c r="F249" s="2">
        <v>1.9</v>
      </c>
      <c r="G249" s="2"/>
      <c r="H249" s="3">
        <f t="shared" si="62"/>
        <v>3.23</v>
      </c>
      <c r="I249" s="138"/>
      <c r="J249" s="7"/>
      <c r="K249" s="8"/>
      <c r="M249" s="60"/>
    </row>
    <row r="250" spans="1:13" ht="24.95" customHeight="1">
      <c r="A250" s="34">
        <f t="shared" si="61"/>
        <v>1</v>
      </c>
      <c r="B250" s="10" t="s">
        <v>2513</v>
      </c>
      <c r="C250" s="2">
        <v>1</v>
      </c>
      <c r="D250" s="2">
        <v>4</v>
      </c>
      <c r="E250" s="2"/>
      <c r="F250" s="2">
        <v>2.86</v>
      </c>
      <c r="G250" s="2"/>
      <c r="H250" s="3">
        <f t="shared" si="62"/>
        <v>11.44</v>
      </c>
      <c r="I250" s="138"/>
      <c r="J250" s="7"/>
      <c r="K250" s="8"/>
      <c r="M250" s="60"/>
    </row>
    <row r="251" spans="1:13" ht="24.95" customHeight="1">
      <c r="A251" s="34">
        <f t="shared" si="61"/>
        <v>1</v>
      </c>
      <c r="B251" s="10"/>
      <c r="C251" s="2">
        <v>1</v>
      </c>
      <c r="D251" s="2">
        <v>2.99</v>
      </c>
      <c r="E251" s="2"/>
      <c r="F251" s="2">
        <v>2.86</v>
      </c>
      <c r="G251" s="2"/>
      <c r="H251" s="3">
        <f t="shared" si="62"/>
        <v>8.5500000000000007</v>
      </c>
      <c r="I251" s="138"/>
      <c r="J251" s="7"/>
      <c r="K251" s="8"/>
      <c r="M251" s="60"/>
    </row>
    <row r="252" spans="1:13" ht="24.95" customHeight="1">
      <c r="A252" s="34">
        <f t="shared" si="61"/>
        <v>1</v>
      </c>
      <c r="B252" s="10"/>
      <c r="C252" s="2">
        <v>1</v>
      </c>
      <c r="D252" s="2">
        <v>1.7</v>
      </c>
      <c r="E252" s="2"/>
      <c r="F252" s="2">
        <v>2.86</v>
      </c>
      <c r="G252" s="2"/>
      <c r="H252" s="3">
        <f t="shared" si="62"/>
        <v>4.8600000000000003</v>
      </c>
      <c r="I252" s="138"/>
      <c r="J252" s="7"/>
      <c r="K252" s="8"/>
      <c r="M252" s="60"/>
    </row>
    <row r="253" spans="1:13" ht="24.95" customHeight="1">
      <c r="A253" s="35" t="e">
        <f>VLOOKUP(#REF!,O:W,2)</f>
        <v>#REF!</v>
      </c>
      <c r="B253" s="206" t="s">
        <v>940</v>
      </c>
      <c r="C253" s="207"/>
      <c r="D253" s="207"/>
      <c r="E253" s="207"/>
      <c r="F253" s="207"/>
      <c r="G253" s="207"/>
      <c r="H253" s="6"/>
      <c r="I253" s="138">
        <f>SUM(H240:H253)</f>
        <v>261.84999999999997</v>
      </c>
      <c r="J253" s="1" t="e">
        <f>VLOOKUP(#REF!,O:W,7)</f>
        <v>#REF!</v>
      </c>
      <c r="K253" s="8"/>
      <c r="M253" s="60"/>
    </row>
    <row r="254" spans="1:13" ht="45.75" customHeight="1">
      <c r="A254" s="34">
        <f>IF(B254&gt;0,1,0)</f>
        <v>1</v>
      </c>
      <c r="B254" s="204" t="s">
        <v>2511</v>
      </c>
      <c r="C254" s="205"/>
      <c r="D254" s="205"/>
      <c r="E254" s="205"/>
      <c r="F254" s="205"/>
      <c r="G254" s="205"/>
      <c r="H254" s="6"/>
      <c r="I254" s="138"/>
      <c r="J254" s="7"/>
      <c r="K254" s="8"/>
      <c r="M254" s="59" t="s">
        <v>28</v>
      </c>
    </row>
    <row r="255" spans="1:13" ht="24.95" customHeight="1">
      <c r="A255" s="34">
        <f t="shared" ref="A255:A258" si="63">IF(H255&gt;0,1,0)</f>
        <v>1</v>
      </c>
      <c r="B255" s="10" t="s">
        <v>2509</v>
      </c>
      <c r="C255" s="2">
        <v>3</v>
      </c>
      <c r="D255" s="2">
        <v>5.01</v>
      </c>
      <c r="E255" s="2">
        <v>5.98</v>
      </c>
      <c r="F255" s="2"/>
      <c r="G255" s="2"/>
      <c r="H255" s="3">
        <f>IF(AND(C255=0,D255=0,E255=0,F255=0,G255=0),0,ROUND(IF(C255=0,1,C255)*IF(D255=0,1,D255)*IF(E255=0,1,E255)*IF(F255=0,1,F255)*IF(G255=0,1,G255),2))</f>
        <v>89.88</v>
      </c>
      <c r="I255" s="138"/>
      <c r="J255" s="7"/>
      <c r="K255" s="8"/>
      <c r="M255" s="60"/>
    </row>
    <row r="256" spans="1:13" ht="24.95" customHeight="1">
      <c r="A256" s="34">
        <f t="shared" si="63"/>
        <v>1</v>
      </c>
      <c r="B256" s="10" t="s">
        <v>2510</v>
      </c>
      <c r="C256" s="2">
        <v>2</v>
      </c>
      <c r="D256" s="2">
        <v>3.65</v>
      </c>
      <c r="E256" s="2">
        <v>3.09</v>
      </c>
      <c r="F256" s="2"/>
      <c r="G256" s="2"/>
      <c r="H256" s="3">
        <f t="shared" ref="H256:H258" si="64">IF(AND(C256=0,D256=0,E256=0,F256=0,G256=0),0,ROUND(IF(C256=0,1,C256)*IF(D256=0,1,D256)*IF(E256=0,1,E256)*IF(F256=0,1,F256)*IF(G256=0,1,G256),2))</f>
        <v>22.56</v>
      </c>
      <c r="I256" s="138"/>
      <c r="J256" s="7"/>
      <c r="K256" s="8"/>
      <c r="M256" s="60"/>
    </row>
    <row r="257" spans="1:13" ht="24.95" customHeight="1">
      <c r="A257" s="34">
        <f t="shared" si="63"/>
        <v>1</v>
      </c>
      <c r="B257" s="10" t="s">
        <v>2514</v>
      </c>
      <c r="C257" s="2">
        <v>1</v>
      </c>
      <c r="D257" s="2">
        <v>4.01</v>
      </c>
      <c r="E257" s="2">
        <v>6.14</v>
      </c>
      <c r="F257" s="2"/>
      <c r="G257" s="2"/>
      <c r="H257" s="3">
        <f t="shared" si="64"/>
        <v>24.62</v>
      </c>
      <c r="I257" s="138"/>
      <c r="J257" s="7"/>
      <c r="K257" s="8"/>
      <c r="M257" s="60"/>
    </row>
    <row r="258" spans="1:13" ht="24.95" customHeight="1">
      <c r="A258" s="34">
        <f t="shared" si="63"/>
        <v>1</v>
      </c>
      <c r="B258" s="10"/>
      <c r="C258" s="2">
        <v>1</v>
      </c>
      <c r="D258" s="2">
        <v>1.4</v>
      </c>
      <c r="E258" s="2">
        <v>3.16</v>
      </c>
      <c r="F258" s="2"/>
      <c r="G258" s="2"/>
      <c r="H258" s="3">
        <f t="shared" si="64"/>
        <v>4.42</v>
      </c>
      <c r="I258" s="138"/>
      <c r="J258" s="7"/>
      <c r="K258" s="8"/>
      <c r="M258" s="60"/>
    </row>
    <row r="259" spans="1:13" ht="24.95" customHeight="1">
      <c r="A259" s="35" t="str">
        <f>VLOOKUP(B254,O:W,2)</f>
        <v>180203</v>
      </c>
      <c r="B259" s="206" t="s">
        <v>940</v>
      </c>
      <c r="C259" s="207"/>
      <c r="D259" s="207"/>
      <c r="E259" s="207"/>
      <c r="F259" s="207"/>
      <c r="G259" s="207"/>
      <c r="H259" s="6"/>
      <c r="I259" s="138">
        <f>SUM(H255:H259)</f>
        <v>141.47999999999999</v>
      </c>
      <c r="J259" s="1" t="str">
        <f>VLOOKUP(B254,O:W,7)</f>
        <v>مترمربع</v>
      </c>
      <c r="K259" s="8"/>
      <c r="M259" s="60"/>
    </row>
    <row r="260" spans="1:13" ht="45.75" customHeight="1">
      <c r="A260" s="34">
        <f>IF(B260&gt;0,1,0)</f>
        <v>1</v>
      </c>
      <c r="B260" s="204" t="s">
        <v>2515</v>
      </c>
      <c r="C260" s="205"/>
      <c r="D260" s="205"/>
      <c r="E260" s="205"/>
      <c r="F260" s="205"/>
      <c r="G260" s="205"/>
      <c r="H260" s="6"/>
      <c r="I260" s="138"/>
      <c r="J260" s="7"/>
      <c r="K260" s="8"/>
      <c r="M260" s="59" t="s">
        <v>28</v>
      </c>
    </row>
    <row r="261" spans="1:13" ht="24.95" customHeight="1">
      <c r="A261" s="34">
        <f t="shared" ref="A261:A268" si="65">IF(H261&gt;0,1,0)</f>
        <v>1</v>
      </c>
      <c r="B261" s="10" t="s">
        <v>2509</v>
      </c>
      <c r="C261" s="2">
        <v>2</v>
      </c>
      <c r="D261" s="2">
        <v>5.01</v>
      </c>
      <c r="E261" s="2"/>
      <c r="F261" s="2">
        <v>8.9</v>
      </c>
      <c r="G261" s="2"/>
      <c r="H261" s="3">
        <f t="shared" ref="H261:H268" si="66">IF(AND(C261=0,D261=0,E261=0,F261=0,G261=0),0,ROUND(IF(C261=0,1,C261)*IF(D261=0,1,D261)*IF(E261=0,1,E261)*IF(F261=0,1,F261)*IF(G261=0,1,G261),2))</f>
        <v>89.18</v>
      </c>
      <c r="I261" s="138"/>
      <c r="J261" s="7"/>
      <c r="K261" s="8"/>
      <c r="M261" s="60"/>
    </row>
    <row r="262" spans="1:13" ht="24.95" customHeight="1">
      <c r="A262" s="34">
        <f t="shared" si="65"/>
        <v>1</v>
      </c>
      <c r="B262" s="10"/>
      <c r="C262" s="2">
        <v>1</v>
      </c>
      <c r="D262" s="2">
        <v>5.98</v>
      </c>
      <c r="E262" s="2"/>
      <c r="F262" s="2">
        <v>8.9</v>
      </c>
      <c r="G262" s="2"/>
      <c r="H262" s="3">
        <f t="shared" si="66"/>
        <v>53.22</v>
      </c>
      <c r="I262" s="138"/>
      <c r="J262" s="7"/>
      <c r="K262" s="8"/>
      <c r="M262" s="60"/>
    </row>
    <row r="263" spans="1:13" ht="24.95" customHeight="1">
      <c r="A263" s="34">
        <f t="shared" si="65"/>
        <v>1</v>
      </c>
      <c r="B263" s="10"/>
      <c r="C263" s="2">
        <v>1</v>
      </c>
      <c r="D263" s="2">
        <v>3</v>
      </c>
      <c r="E263" s="2"/>
      <c r="F263" s="2">
        <v>8.9</v>
      </c>
      <c r="G263" s="2"/>
      <c r="H263" s="3">
        <f t="shared" si="66"/>
        <v>26.7</v>
      </c>
      <c r="I263" s="138"/>
      <c r="J263" s="7"/>
      <c r="K263" s="8"/>
      <c r="M263" s="60"/>
    </row>
    <row r="264" spans="1:13" ht="24.95" customHeight="1">
      <c r="A264" s="34">
        <f t="shared" si="65"/>
        <v>1</v>
      </c>
      <c r="B264" s="10" t="s">
        <v>2510</v>
      </c>
      <c r="C264" s="2">
        <v>1</v>
      </c>
      <c r="D264" s="2">
        <v>2.5</v>
      </c>
      <c r="E264" s="2"/>
      <c r="F264" s="2">
        <v>5.76</v>
      </c>
      <c r="G264" s="2"/>
      <c r="H264" s="3">
        <f t="shared" si="66"/>
        <v>14.4</v>
      </c>
      <c r="I264" s="138"/>
      <c r="J264" s="7"/>
      <c r="K264" s="8"/>
      <c r="M264" s="60"/>
    </row>
    <row r="265" spans="1:13" ht="24.95" customHeight="1">
      <c r="A265" s="34">
        <f t="shared" si="65"/>
        <v>1</v>
      </c>
      <c r="B265" s="10"/>
      <c r="C265" s="2">
        <v>1</v>
      </c>
      <c r="D265" s="2">
        <v>2.6</v>
      </c>
      <c r="E265" s="2"/>
      <c r="F265" s="2">
        <v>5.76</v>
      </c>
      <c r="G265" s="2"/>
      <c r="H265" s="3">
        <f t="shared" si="66"/>
        <v>14.98</v>
      </c>
      <c r="I265" s="138"/>
      <c r="J265" s="7"/>
      <c r="K265" s="8"/>
      <c r="M265" s="60"/>
    </row>
    <row r="266" spans="1:13" ht="24.95" customHeight="1">
      <c r="A266" s="34">
        <f t="shared" si="65"/>
        <v>1</v>
      </c>
      <c r="B266" s="10"/>
      <c r="C266" s="2">
        <v>1</v>
      </c>
      <c r="D266" s="2">
        <v>1.02</v>
      </c>
      <c r="E266" s="2"/>
      <c r="F266" s="2">
        <v>5.76</v>
      </c>
      <c r="G266" s="2"/>
      <c r="H266" s="3">
        <f t="shared" si="66"/>
        <v>5.88</v>
      </c>
      <c r="I266" s="138"/>
      <c r="J266" s="7"/>
      <c r="K266" s="8"/>
      <c r="M266" s="60"/>
    </row>
    <row r="267" spans="1:13" ht="24.95" customHeight="1">
      <c r="A267" s="34">
        <f t="shared" si="65"/>
        <v>1</v>
      </c>
      <c r="B267" s="10"/>
      <c r="C267" s="2">
        <v>1</v>
      </c>
      <c r="D267" s="2">
        <v>2.8</v>
      </c>
      <c r="E267" s="2"/>
      <c r="F267" s="2">
        <v>5.76</v>
      </c>
      <c r="G267" s="2"/>
      <c r="H267" s="3">
        <f t="shared" si="66"/>
        <v>16.13</v>
      </c>
      <c r="I267" s="138"/>
      <c r="J267" s="7"/>
      <c r="K267" s="8"/>
      <c r="M267" s="60"/>
    </row>
    <row r="268" spans="1:13" ht="24.95" customHeight="1">
      <c r="A268" s="34">
        <f t="shared" si="65"/>
        <v>1</v>
      </c>
      <c r="B268" s="10" t="s">
        <v>2512</v>
      </c>
      <c r="C268" s="2">
        <v>1</v>
      </c>
      <c r="D268" s="2">
        <v>4</v>
      </c>
      <c r="E268" s="2"/>
      <c r="F268" s="2">
        <v>1.9</v>
      </c>
      <c r="G268" s="2"/>
      <c r="H268" s="3">
        <f t="shared" si="66"/>
        <v>7.6</v>
      </c>
      <c r="I268" s="138"/>
      <c r="J268" s="7"/>
      <c r="K268" s="8"/>
      <c r="M268" s="60"/>
    </row>
    <row r="269" spans="1:13" ht="24.95" customHeight="1">
      <c r="A269" s="34">
        <f t="shared" ref="A269:A273" si="67">IF(H269&gt;0,1,0)</f>
        <v>1</v>
      </c>
      <c r="B269" s="10"/>
      <c r="C269" s="2">
        <v>1</v>
      </c>
      <c r="D269" s="2">
        <v>2.99</v>
      </c>
      <c r="E269" s="2"/>
      <c r="F269" s="2">
        <v>1.9</v>
      </c>
      <c r="G269" s="2"/>
      <c r="H269" s="3">
        <f t="shared" ref="H269:H273" si="68">IF(AND(C269=0,D269=0,E269=0,F269=0,G269=0),0,ROUND(IF(C269=0,1,C269)*IF(D269=0,1,D269)*IF(E269=0,1,E269)*IF(F269=0,1,F269)*IF(G269=0,1,G269),2))</f>
        <v>5.68</v>
      </c>
      <c r="I269" s="138"/>
      <c r="J269" s="7"/>
      <c r="K269" s="8"/>
      <c r="M269" s="60"/>
    </row>
    <row r="270" spans="1:13" ht="24.95" customHeight="1">
      <c r="A270" s="34">
        <f t="shared" si="67"/>
        <v>1</v>
      </c>
      <c r="B270" s="10"/>
      <c r="C270" s="2">
        <v>1</v>
      </c>
      <c r="D270" s="2">
        <v>1.7</v>
      </c>
      <c r="E270" s="2"/>
      <c r="F270" s="2">
        <v>1.9</v>
      </c>
      <c r="G270" s="2"/>
      <c r="H270" s="3">
        <f t="shared" si="68"/>
        <v>3.23</v>
      </c>
      <c r="I270" s="138"/>
      <c r="J270" s="7"/>
      <c r="K270" s="8"/>
      <c r="M270" s="60"/>
    </row>
    <row r="271" spans="1:13" ht="24.95" customHeight="1">
      <c r="A271" s="34">
        <f t="shared" si="67"/>
        <v>1</v>
      </c>
      <c r="B271" s="10" t="s">
        <v>2513</v>
      </c>
      <c r="C271" s="2">
        <v>1</v>
      </c>
      <c r="D271" s="2">
        <v>4</v>
      </c>
      <c r="E271" s="2"/>
      <c r="F271" s="2">
        <v>2.86</v>
      </c>
      <c r="G271" s="2"/>
      <c r="H271" s="3">
        <f t="shared" si="68"/>
        <v>11.44</v>
      </c>
      <c r="I271" s="138"/>
      <c r="J271" s="7"/>
      <c r="K271" s="8"/>
      <c r="M271" s="60"/>
    </row>
    <row r="272" spans="1:13" ht="24.95" customHeight="1">
      <c r="A272" s="34">
        <f t="shared" si="67"/>
        <v>1</v>
      </c>
      <c r="B272" s="10" t="s">
        <v>2514</v>
      </c>
      <c r="C272" s="2">
        <v>1</v>
      </c>
      <c r="D272" s="2">
        <v>2.99</v>
      </c>
      <c r="E272" s="2"/>
      <c r="F272" s="2">
        <v>2.86</v>
      </c>
      <c r="G272" s="2"/>
      <c r="H272" s="3">
        <f t="shared" si="68"/>
        <v>8.5500000000000007</v>
      </c>
      <c r="I272" s="138"/>
      <c r="J272" s="7"/>
      <c r="K272" s="8"/>
      <c r="M272" s="60"/>
    </row>
    <row r="273" spans="1:13" ht="24.95" customHeight="1">
      <c r="A273" s="34">
        <f t="shared" si="67"/>
        <v>1</v>
      </c>
      <c r="B273" s="10"/>
      <c r="C273" s="2">
        <v>1</v>
      </c>
      <c r="D273" s="2">
        <v>1.7</v>
      </c>
      <c r="E273" s="2"/>
      <c r="F273" s="2">
        <v>2.86</v>
      </c>
      <c r="G273" s="2"/>
      <c r="H273" s="3">
        <f t="shared" si="68"/>
        <v>4.8600000000000003</v>
      </c>
      <c r="I273" s="138"/>
      <c r="J273" s="7"/>
      <c r="K273" s="8"/>
      <c r="M273" s="60"/>
    </row>
    <row r="274" spans="1:13" ht="24.95" customHeight="1">
      <c r="A274" s="35" t="e">
        <f>VLOOKUP(#REF!,O:W,2)</f>
        <v>#REF!</v>
      </c>
      <c r="B274" s="206" t="s">
        <v>940</v>
      </c>
      <c r="C274" s="207"/>
      <c r="D274" s="207"/>
      <c r="E274" s="207"/>
      <c r="F274" s="207"/>
      <c r="G274" s="207"/>
      <c r="H274" s="6"/>
      <c r="I274" s="138">
        <f>SUM(H261:H274)</f>
        <v>261.84999999999997</v>
      </c>
      <c r="J274" s="1" t="e">
        <f>VLOOKUP(#REF!,O:W,7)</f>
        <v>#REF!</v>
      </c>
      <c r="K274" s="8"/>
      <c r="M274" s="60"/>
    </row>
    <row r="275" spans="1:13" ht="45.75" customHeight="1">
      <c r="A275" s="34">
        <f>IF(B275&gt;0,1,0)</f>
        <v>1</v>
      </c>
      <c r="B275" s="204" t="s">
        <v>2516</v>
      </c>
      <c r="C275" s="205"/>
      <c r="D275" s="205"/>
      <c r="E275" s="205"/>
      <c r="F275" s="205"/>
      <c r="G275" s="205"/>
      <c r="H275" s="6"/>
      <c r="I275" s="138"/>
      <c r="J275" s="7"/>
      <c r="K275" s="8"/>
      <c r="M275" s="59" t="s">
        <v>28</v>
      </c>
    </row>
    <row r="276" spans="1:13" ht="24.95" customHeight="1">
      <c r="A276" s="34">
        <f t="shared" ref="A276:A279" si="69">IF(H276&gt;0,1,0)</f>
        <v>1</v>
      </c>
      <c r="B276" s="10" t="s">
        <v>2509</v>
      </c>
      <c r="C276" s="2">
        <v>3</v>
      </c>
      <c r="D276" s="2">
        <v>5.01</v>
      </c>
      <c r="E276" s="2">
        <v>5.98</v>
      </c>
      <c r="F276" s="2"/>
      <c r="G276" s="2"/>
      <c r="H276" s="3">
        <f>IF(AND(C276=0,D276=0,E276=0,F276=0,G276=0),0,ROUND(IF(C276=0,1,C276)*IF(D276=0,1,D276)*IF(E276=0,1,E276)*IF(F276=0,1,F276)*IF(G276=0,1,G276),2))</f>
        <v>89.88</v>
      </c>
      <c r="I276" s="138"/>
      <c r="J276" s="7"/>
      <c r="K276" s="8"/>
      <c r="M276" s="60"/>
    </row>
    <row r="277" spans="1:13" ht="24.95" customHeight="1">
      <c r="A277" s="34">
        <f t="shared" si="69"/>
        <v>1</v>
      </c>
      <c r="B277" s="10" t="s">
        <v>2510</v>
      </c>
      <c r="C277" s="2">
        <v>2</v>
      </c>
      <c r="D277" s="2">
        <v>3.65</v>
      </c>
      <c r="E277" s="2">
        <v>3.09</v>
      </c>
      <c r="F277" s="2"/>
      <c r="G277" s="2"/>
      <c r="H277" s="3">
        <f t="shared" ref="H277:H279" si="70">IF(AND(C277=0,D277=0,E277=0,F277=0,G277=0),0,ROUND(IF(C277=0,1,C277)*IF(D277=0,1,D277)*IF(E277=0,1,E277)*IF(F277=0,1,F277)*IF(G277=0,1,G277),2))</f>
        <v>22.56</v>
      </c>
      <c r="I277" s="138"/>
      <c r="J277" s="7"/>
      <c r="K277" s="8"/>
      <c r="M277" s="60"/>
    </row>
    <row r="278" spans="1:13" ht="24.95" customHeight="1">
      <c r="A278" s="34">
        <f t="shared" si="69"/>
        <v>1</v>
      </c>
      <c r="B278" s="10" t="s">
        <v>2514</v>
      </c>
      <c r="C278" s="2">
        <v>1</v>
      </c>
      <c r="D278" s="2">
        <v>4.01</v>
      </c>
      <c r="E278" s="2">
        <v>6.14</v>
      </c>
      <c r="F278" s="2"/>
      <c r="G278" s="2"/>
      <c r="H278" s="3">
        <f t="shared" si="70"/>
        <v>24.62</v>
      </c>
      <c r="I278" s="138"/>
      <c r="J278" s="7"/>
      <c r="K278" s="8"/>
      <c r="M278" s="60"/>
    </row>
    <row r="279" spans="1:13" ht="24.95" customHeight="1">
      <c r="A279" s="34">
        <f t="shared" si="69"/>
        <v>1</v>
      </c>
      <c r="B279" s="10"/>
      <c r="C279" s="2">
        <v>1</v>
      </c>
      <c r="D279" s="2">
        <v>1.4</v>
      </c>
      <c r="E279" s="2">
        <v>3.16</v>
      </c>
      <c r="F279" s="2"/>
      <c r="G279" s="2"/>
      <c r="H279" s="3">
        <f t="shared" si="70"/>
        <v>4.42</v>
      </c>
      <c r="I279" s="138"/>
      <c r="J279" s="7"/>
      <c r="K279" s="8"/>
      <c r="M279" s="60"/>
    </row>
    <row r="280" spans="1:13" ht="24.95" customHeight="1">
      <c r="A280" s="35" t="str">
        <f>VLOOKUP(B275,O:W,2)</f>
        <v>180205</v>
      </c>
      <c r="B280" s="206" t="s">
        <v>940</v>
      </c>
      <c r="C280" s="207"/>
      <c r="D280" s="207"/>
      <c r="E280" s="207"/>
      <c r="F280" s="207"/>
      <c r="G280" s="207"/>
      <c r="H280" s="6"/>
      <c r="I280" s="138">
        <f>SUM(H276:H280)</f>
        <v>141.47999999999999</v>
      </c>
      <c r="J280" s="1" t="str">
        <f>VLOOKUP(B275,O:W,7)</f>
        <v>مترمربع</v>
      </c>
      <c r="K280" s="8"/>
      <c r="M280" s="60"/>
    </row>
    <row r="281" spans="1:13" ht="45.75" customHeight="1">
      <c r="A281" s="34">
        <f>IF(B281&gt;0,1,0)</f>
        <v>1</v>
      </c>
      <c r="B281" s="204" t="s">
        <v>2517</v>
      </c>
      <c r="C281" s="205"/>
      <c r="D281" s="205"/>
      <c r="E281" s="205"/>
      <c r="F281" s="205"/>
      <c r="G281" s="205"/>
      <c r="H281" s="6"/>
      <c r="I281" s="138"/>
      <c r="J281" s="7"/>
      <c r="K281" s="8"/>
      <c r="M281" s="59" t="s">
        <v>28</v>
      </c>
    </row>
    <row r="282" spans="1:13" ht="24.95" customHeight="1">
      <c r="A282" s="34">
        <f t="shared" ref="A282:A283" si="71">IF(H282&gt;0,1,0)</f>
        <v>1</v>
      </c>
      <c r="B282" s="10" t="s">
        <v>2518</v>
      </c>
      <c r="C282" s="2">
        <v>1</v>
      </c>
      <c r="D282" s="2">
        <v>4.01</v>
      </c>
      <c r="E282" s="2">
        <v>6.14</v>
      </c>
      <c r="F282" s="2"/>
      <c r="G282" s="2"/>
      <c r="H282" s="3">
        <f t="shared" ref="H282:H283" si="72">IF(AND(C282=0,D282=0,E282=0,F282=0,G282=0),0,ROUND(IF(C282=0,1,C282)*IF(D282=0,1,D282)*IF(E282=0,1,E282)*IF(F282=0,1,F282)*IF(G282=0,1,G282),2))</f>
        <v>24.62</v>
      </c>
      <c r="I282" s="138"/>
      <c r="J282" s="7"/>
      <c r="K282" s="8"/>
      <c r="M282" s="60"/>
    </row>
    <row r="283" spans="1:13" ht="24.95" customHeight="1">
      <c r="A283" s="34">
        <f t="shared" si="71"/>
        <v>1</v>
      </c>
      <c r="B283" s="10"/>
      <c r="C283" s="2">
        <v>1</v>
      </c>
      <c r="D283" s="2">
        <v>1.4</v>
      </c>
      <c r="E283" s="2">
        <v>3.16</v>
      </c>
      <c r="F283" s="2"/>
      <c r="G283" s="2"/>
      <c r="H283" s="3">
        <f t="shared" si="72"/>
        <v>4.42</v>
      </c>
      <c r="I283" s="138"/>
      <c r="J283" s="7"/>
      <c r="K283" s="8"/>
      <c r="M283" s="60"/>
    </row>
    <row r="284" spans="1:13" ht="24.95" customHeight="1">
      <c r="A284" s="35" t="str">
        <f>VLOOKUP(B281,O:W,2)</f>
        <v>180312</v>
      </c>
      <c r="B284" s="206" t="s">
        <v>940</v>
      </c>
      <c r="C284" s="207"/>
      <c r="D284" s="207"/>
      <c r="E284" s="207"/>
      <c r="F284" s="207"/>
      <c r="G284" s="207"/>
      <c r="H284" s="6"/>
      <c r="I284" s="138">
        <f>SUM(H282:H284)</f>
        <v>29.04</v>
      </c>
      <c r="J284" s="1" t="str">
        <f>VLOOKUP(B281,O:W,7)</f>
        <v>مترمربع</v>
      </c>
      <c r="K284" s="8"/>
      <c r="M284" s="60"/>
    </row>
    <row r="285" spans="1:13" ht="45.75" customHeight="1">
      <c r="A285" s="34">
        <f>IF(B285&gt;0,1,0)</f>
        <v>1</v>
      </c>
      <c r="B285" s="204" t="s">
        <v>2519</v>
      </c>
      <c r="C285" s="205"/>
      <c r="D285" s="205"/>
      <c r="E285" s="205"/>
      <c r="F285" s="205"/>
      <c r="G285" s="205"/>
      <c r="H285" s="6"/>
      <c r="I285" s="138"/>
      <c r="J285" s="7"/>
      <c r="K285" s="8"/>
      <c r="M285" s="67" t="s">
        <v>45</v>
      </c>
    </row>
    <row r="286" spans="1:13" ht="24.95" customHeight="1">
      <c r="A286" s="34">
        <f t="shared" ref="A286:A292" si="73">IF(H286&gt;0,1,0)</f>
        <v>1</v>
      </c>
      <c r="B286" s="10" t="s">
        <v>2520</v>
      </c>
      <c r="C286" s="2">
        <v>2</v>
      </c>
      <c r="D286" s="2">
        <v>3.49</v>
      </c>
      <c r="E286" s="2"/>
      <c r="F286" s="2">
        <v>5.76</v>
      </c>
      <c r="G286" s="2"/>
      <c r="H286" s="3">
        <f>IF(AND(C286=0,D286=0,E286=0,F286=0,G286=0),0,ROUND(IF(C286=0,1,C286)*IF(D286=0,1,D286)*IF(E286=0,1,E286)*IF(F286=0,1,F286)*IF(G286=0,1,G286),2))</f>
        <v>40.200000000000003</v>
      </c>
      <c r="I286" s="138"/>
      <c r="J286" s="7"/>
      <c r="K286" s="8"/>
      <c r="M286" s="68"/>
    </row>
    <row r="287" spans="1:13" ht="24.95" customHeight="1">
      <c r="A287" s="34">
        <f t="shared" si="73"/>
        <v>1</v>
      </c>
      <c r="B287" s="10"/>
      <c r="C287" s="2">
        <v>2</v>
      </c>
      <c r="D287" s="2">
        <v>3.11</v>
      </c>
      <c r="E287" s="2"/>
      <c r="F287" s="2">
        <v>5.76</v>
      </c>
      <c r="G287" s="2"/>
      <c r="H287" s="3">
        <f t="shared" ref="H287:H292" si="74">IF(AND(C287=0,D287=0,E287=0,F287=0,G287=0),0,ROUND(IF(C287=0,1,C287)*IF(D287=0,1,D287)*IF(E287=0,1,E287)*IF(F287=0,1,F287)*IF(G287=0,1,G287),2))</f>
        <v>35.83</v>
      </c>
      <c r="I287" s="138"/>
      <c r="J287" s="7"/>
      <c r="K287" s="8"/>
      <c r="M287" s="68"/>
    </row>
    <row r="288" spans="1:13" ht="24.95" customHeight="1">
      <c r="A288" s="34">
        <f t="shared" si="73"/>
        <v>1</v>
      </c>
      <c r="B288" s="10"/>
      <c r="C288" s="2">
        <v>2</v>
      </c>
      <c r="D288" s="2">
        <v>2.7</v>
      </c>
      <c r="E288" s="2"/>
      <c r="F288" s="2">
        <v>5.76</v>
      </c>
      <c r="G288" s="2"/>
      <c r="H288" s="3">
        <f t="shared" si="74"/>
        <v>31.1</v>
      </c>
      <c r="I288" s="138"/>
      <c r="J288" s="7"/>
      <c r="K288" s="8"/>
      <c r="M288" s="68"/>
    </row>
    <row r="289" spans="1:13" ht="24.95" customHeight="1">
      <c r="A289" s="34">
        <f t="shared" si="73"/>
        <v>1</v>
      </c>
      <c r="B289" s="10" t="s">
        <v>2521</v>
      </c>
      <c r="C289" s="2">
        <v>2</v>
      </c>
      <c r="D289" s="2">
        <v>2.5499999999999998</v>
      </c>
      <c r="E289" s="2"/>
      <c r="F289" s="2">
        <v>5.76</v>
      </c>
      <c r="G289" s="2"/>
      <c r="H289" s="3">
        <f t="shared" si="74"/>
        <v>29.38</v>
      </c>
      <c r="I289" s="138"/>
      <c r="J289" s="7"/>
      <c r="K289" s="8"/>
      <c r="M289" s="68"/>
    </row>
    <row r="290" spans="1:13" ht="24.95" customHeight="1">
      <c r="A290" s="34">
        <f t="shared" si="73"/>
        <v>1</v>
      </c>
      <c r="B290" s="10"/>
      <c r="C290" s="2">
        <v>2</v>
      </c>
      <c r="D290" s="2">
        <v>2.99</v>
      </c>
      <c r="E290" s="2"/>
      <c r="F290" s="2">
        <v>5.76</v>
      </c>
      <c r="G290" s="2"/>
      <c r="H290" s="3">
        <f t="shared" si="74"/>
        <v>34.44</v>
      </c>
      <c r="I290" s="138"/>
      <c r="J290" s="7"/>
      <c r="K290" s="8"/>
      <c r="M290" s="68"/>
    </row>
    <row r="291" spans="1:13" ht="24.95" customHeight="1">
      <c r="A291" s="34">
        <f t="shared" si="73"/>
        <v>1</v>
      </c>
      <c r="B291" s="10"/>
      <c r="C291" s="2">
        <v>2</v>
      </c>
      <c r="D291" s="2">
        <v>1.4</v>
      </c>
      <c r="E291" s="2"/>
      <c r="F291" s="2">
        <v>5.76</v>
      </c>
      <c r="G291" s="2"/>
      <c r="H291" s="3">
        <f t="shared" si="74"/>
        <v>16.13</v>
      </c>
      <c r="I291" s="138"/>
      <c r="J291" s="7"/>
      <c r="K291" s="8"/>
      <c r="M291" s="68"/>
    </row>
    <row r="292" spans="1:13" ht="24.95" customHeight="1">
      <c r="A292" s="34">
        <f t="shared" si="73"/>
        <v>1</v>
      </c>
      <c r="B292" s="10"/>
      <c r="C292" s="2">
        <v>2</v>
      </c>
      <c r="D292" s="2">
        <v>2.78</v>
      </c>
      <c r="E292" s="2"/>
      <c r="F292" s="2">
        <v>5.76</v>
      </c>
      <c r="G292" s="2"/>
      <c r="H292" s="3">
        <f t="shared" si="74"/>
        <v>32.03</v>
      </c>
      <c r="I292" s="138"/>
      <c r="J292" s="7"/>
      <c r="K292" s="8"/>
      <c r="M292" s="68"/>
    </row>
    <row r="293" spans="1:13" ht="24.95" customHeight="1">
      <c r="A293" s="35" t="str">
        <f>VLOOKUP(B285,O:W,2)</f>
        <v>200101</v>
      </c>
      <c r="B293" s="206" t="s">
        <v>940</v>
      </c>
      <c r="C293" s="207"/>
      <c r="D293" s="207"/>
      <c r="E293" s="207"/>
      <c r="F293" s="207"/>
      <c r="G293" s="207"/>
      <c r="H293" s="6"/>
      <c r="I293" s="138">
        <f>SUM(H286:H293)</f>
        <v>219.10999999999999</v>
      </c>
      <c r="J293" s="1" t="str">
        <f>VLOOKUP(B285,O:W,7)</f>
        <v>مترمربع</v>
      </c>
      <c r="K293" s="8"/>
      <c r="M293" s="68"/>
    </row>
    <row r="294" spans="1:13" ht="45.75" customHeight="1">
      <c r="A294" s="34">
        <f>IF(B294&gt;0,1,0)</f>
        <v>1</v>
      </c>
      <c r="B294" s="204" t="s">
        <v>2522</v>
      </c>
      <c r="C294" s="205"/>
      <c r="D294" s="205"/>
      <c r="E294" s="205"/>
      <c r="F294" s="205"/>
      <c r="G294" s="205"/>
      <c r="H294" s="6"/>
      <c r="I294" s="138"/>
      <c r="J294" s="7"/>
      <c r="K294" s="8"/>
      <c r="M294" s="67" t="s">
        <v>45</v>
      </c>
    </row>
    <row r="295" spans="1:13" ht="24.95" customHeight="1">
      <c r="A295" s="34">
        <f t="shared" ref="A295" si="75">IF(H295&gt;0,1,0)</f>
        <v>1</v>
      </c>
      <c r="B295" s="10" t="s">
        <v>2486</v>
      </c>
      <c r="C295" s="2">
        <v>2</v>
      </c>
      <c r="D295" s="2">
        <v>2.65</v>
      </c>
      <c r="E295" s="2">
        <v>2.99</v>
      </c>
      <c r="F295" s="2"/>
      <c r="G295" s="2"/>
      <c r="H295" s="3">
        <f>IF(AND(C295=0,D295=0,E295=0,F295=0,G295=0),0,ROUND(IF(C295=0,1,C295)*IF(D295=0,1,D295)*IF(E295=0,1,E295)*IF(F295=0,1,F295)*IF(G295=0,1,G295),2))</f>
        <v>15.85</v>
      </c>
      <c r="I295" s="138"/>
      <c r="J295" s="7"/>
      <c r="K295" s="8"/>
      <c r="M295" s="68"/>
    </row>
    <row r="296" spans="1:13" ht="45.75" customHeight="1">
      <c r="A296" s="34">
        <f>IF(B296&gt;0,1,0)</f>
        <v>1</v>
      </c>
      <c r="B296" s="204" t="s">
        <v>2523</v>
      </c>
      <c r="C296" s="205"/>
      <c r="D296" s="205"/>
      <c r="E296" s="205"/>
      <c r="F296" s="205"/>
      <c r="G296" s="205"/>
      <c r="H296" s="6"/>
      <c r="I296" s="138"/>
      <c r="J296" s="7"/>
      <c r="K296" s="8"/>
      <c r="M296" s="65" t="s">
        <v>62</v>
      </c>
    </row>
    <row r="297" spans="1:13" ht="24.95" customHeight="1">
      <c r="A297" s="34">
        <f t="shared" ref="A297:A298" si="76">IF(H297&gt;0,1,0)</f>
        <v>1</v>
      </c>
      <c r="B297" s="10" t="s">
        <v>2524</v>
      </c>
      <c r="C297" s="2">
        <v>1</v>
      </c>
      <c r="D297" s="2">
        <v>4.01</v>
      </c>
      <c r="E297" s="2">
        <v>6.11</v>
      </c>
      <c r="F297" s="2"/>
      <c r="G297" s="2"/>
      <c r="H297" s="3">
        <f>IF(AND(C297=0,D297=0,E297=0,F297=0,G297=0),0,ROUND(IF(C297=0,1,C297)*IF(D297=0,1,D297)*IF(E297=0,1,E297)*IF(F297=0,1,F297)*IF(G297=0,1,G297),2))</f>
        <v>24.5</v>
      </c>
      <c r="I297" s="138"/>
      <c r="J297" s="7"/>
      <c r="K297" s="8"/>
      <c r="M297" s="66"/>
    </row>
    <row r="298" spans="1:13" ht="24.95" customHeight="1">
      <c r="A298" s="34">
        <f t="shared" si="76"/>
        <v>1</v>
      </c>
      <c r="B298" s="10"/>
      <c r="C298" s="2">
        <v>1</v>
      </c>
      <c r="D298" s="2">
        <v>1.4</v>
      </c>
      <c r="E298" s="2">
        <v>3.16</v>
      </c>
      <c r="F298" s="2"/>
      <c r="G298" s="2"/>
      <c r="H298" s="3">
        <f t="shared" ref="H298" si="77">IF(AND(C298=0,D298=0,E298=0,F298=0,G298=0),0,ROUND(IF(C298=0,1,C298)*IF(D298=0,1,D298)*IF(E298=0,1,E298)*IF(F298=0,1,F298)*IF(G298=0,1,G298),2))</f>
        <v>4.42</v>
      </c>
      <c r="I298" s="138"/>
      <c r="J298" s="7"/>
      <c r="K298" s="8"/>
      <c r="M298" s="66"/>
    </row>
    <row r="299" spans="1:13" ht="24.95" customHeight="1">
      <c r="A299" s="35">
        <f>VLOOKUP(B295,O:W,2)</f>
        <v>500014</v>
      </c>
      <c r="B299" s="206" t="s">
        <v>940</v>
      </c>
      <c r="C299" s="207"/>
      <c r="D299" s="207"/>
      <c r="E299" s="207"/>
      <c r="F299" s="207"/>
      <c r="G299" s="207"/>
      <c r="H299" s="6"/>
      <c r="I299" s="138">
        <f>SUM(H296:H299)</f>
        <v>28.92</v>
      </c>
      <c r="J299" s="1" t="str">
        <f>VLOOKUP(B295,O:W,7)</f>
        <v>متر مربع</v>
      </c>
      <c r="K299" s="8"/>
      <c r="M299" s="58"/>
    </row>
    <row r="300" spans="1:13" ht="45.75" customHeight="1">
      <c r="A300" s="34">
        <f>IF(B300&gt;0,1,0)</f>
        <v>1</v>
      </c>
      <c r="B300" s="204" t="s">
        <v>2525</v>
      </c>
      <c r="C300" s="205"/>
      <c r="D300" s="205"/>
      <c r="E300" s="205"/>
      <c r="F300" s="205"/>
      <c r="G300" s="205"/>
      <c r="H300" s="6"/>
      <c r="I300" s="138"/>
      <c r="J300" s="7"/>
      <c r="K300" s="8"/>
      <c r="M300" s="57" t="s">
        <v>80</v>
      </c>
    </row>
    <row r="301" spans="1:13" ht="24.95" customHeight="1">
      <c r="A301" s="34">
        <f t="shared" ref="A301:A303" si="78">IF(H301&gt;0,1,0)</f>
        <v>1</v>
      </c>
      <c r="B301" s="10" t="s">
        <v>2509</v>
      </c>
      <c r="C301" s="2">
        <v>3</v>
      </c>
      <c r="D301" s="2">
        <v>5</v>
      </c>
      <c r="E301" s="2">
        <v>2.99</v>
      </c>
      <c r="F301" s="2"/>
      <c r="G301" s="2"/>
      <c r="H301" s="3">
        <f>IF(AND(C301=0,D301=0,E301=0,F301=0,G301=0),0,ROUND(IF(C301=0,1,C301)*IF(D301=0,1,D301)*IF(E301=0,1,E301)*IF(F301=0,1,F301)*IF(G301=0,1,G301),2))</f>
        <v>44.85</v>
      </c>
      <c r="I301" s="138"/>
      <c r="J301" s="7"/>
      <c r="K301" s="8"/>
      <c r="M301" s="58"/>
    </row>
    <row r="302" spans="1:13" ht="24.95" customHeight="1">
      <c r="A302" s="34">
        <f t="shared" si="78"/>
        <v>1</v>
      </c>
      <c r="B302" s="10" t="s">
        <v>2510</v>
      </c>
      <c r="C302" s="2">
        <v>2</v>
      </c>
      <c r="D302" s="2">
        <v>3.74</v>
      </c>
      <c r="E302" s="2">
        <v>2.89</v>
      </c>
      <c r="F302" s="2"/>
      <c r="G302" s="2"/>
      <c r="H302" s="3">
        <f t="shared" ref="H302:H303" si="79">IF(AND(C302=0,D302=0,E302=0,F302=0,G302=0),0,ROUND(IF(C302=0,1,C302)*IF(D302=0,1,D302)*IF(E302=0,1,E302)*IF(F302=0,1,F302)*IF(G302=0,1,G302),2))</f>
        <v>21.62</v>
      </c>
      <c r="I302" s="138"/>
      <c r="J302" s="7"/>
      <c r="K302" s="8"/>
      <c r="M302" s="58"/>
    </row>
    <row r="303" spans="1:13" ht="24.95" customHeight="1">
      <c r="A303" s="34">
        <f t="shared" si="78"/>
        <v>1</v>
      </c>
      <c r="B303" s="10" t="s">
        <v>2526</v>
      </c>
      <c r="C303" s="2">
        <v>2</v>
      </c>
      <c r="D303" s="2">
        <v>3.14</v>
      </c>
      <c r="E303" s="2">
        <v>3.1</v>
      </c>
      <c r="F303" s="2"/>
      <c r="G303" s="2"/>
      <c r="H303" s="3">
        <f t="shared" si="79"/>
        <v>19.47</v>
      </c>
      <c r="I303" s="138"/>
      <c r="J303" s="7"/>
      <c r="K303" s="8"/>
      <c r="M303" s="58"/>
    </row>
    <row r="304" spans="1:13" ht="24.95" customHeight="1">
      <c r="A304" s="35" t="str">
        <f>VLOOKUP(B300,O:W,2)</f>
        <v>220505</v>
      </c>
      <c r="B304" s="206" t="s">
        <v>940</v>
      </c>
      <c r="C304" s="207"/>
      <c r="D304" s="207"/>
      <c r="E304" s="207"/>
      <c r="F304" s="207"/>
      <c r="G304" s="207"/>
      <c r="H304" s="6"/>
      <c r="I304" s="138">
        <f>SUM(H301:H304)</f>
        <v>85.94</v>
      </c>
      <c r="J304" s="1" t="str">
        <f>VLOOKUP(B300,O:W,7)</f>
        <v>مترمربع</v>
      </c>
      <c r="K304" s="8"/>
      <c r="M304" s="58"/>
    </row>
    <row r="305" spans="1:13" ht="45.75" customHeight="1">
      <c r="A305" s="34">
        <f>IF(B305&gt;0,1,0)</f>
        <v>1</v>
      </c>
      <c r="B305" s="204" t="s">
        <v>2527</v>
      </c>
      <c r="C305" s="205"/>
      <c r="D305" s="205"/>
      <c r="E305" s="205"/>
      <c r="F305" s="205"/>
      <c r="G305" s="205"/>
      <c r="H305" s="6"/>
      <c r="I305" s="138"/>
      <c r="J305" s="7"/>
      <c r="K305" s="8"/>
      <c r="M305" s="57" t="s">
        <v>667</v>
      </c>
    </row>
    <row r="306" spans="1:13" ht="24.95" customHeight="1">
      <c r="A306" s="34">
        <f t="shared" ref="A306:A309" si="80">IF(H306&gt;0,1,0)</f>
        <v>1</v>
      </c>
      <c r="B306" s="10"/>
      <c r="C306" s="2">
        <v>3</v>
      </c>
      <c r="D306" s="2">
        <v>1.22</v>
      </c>
      <c r="E306" s="2">
        <v>0.7</v>
      </c>
      <c r="F306" s="2"/>
      <c r="G306" s="2"/>
      <c r="H306" s="3">
        <f>IF(AND(C306=0,D306=0,E306=0,F306=0,G306=0),0,ROUND(IF(C306=0,1,C306)*IF(D306=0,1,D306)*IF(E306=0,1,E306)*IF(F306=0,1,F306)*IF(G306=0,1,G306),2))</f>
        <v>2.56</v>
      </c>
      <c r="I306" s="138"/>
      <c r="J306" s="7"/>
      <c r="K306" s="8"/>
      <c r="M306" s="58"/>
    </row>
    <row r="307" spans="1:13" ht="24.95" customHeight="1">
      <c r="A307" s="34">
        <f t="shared" si="80"/>
        <v>1</v>
      </c>
      <c r="B307" s="10"/>
      <c r="C307" s="2">
        <v>2</v>
      </c>
      <c r="D307" s="2">
        <v>1.9</v>
      </c>
      <c r="E307" s="2">
        <v>1.4</v>
      </c>
      <c r="F307" s="2"/>
      <c r="G307" s="2"/>
      <c r="H307" s="3">
        <f t="shared" ref="H307:H309" si="81">IF(AND(C307=0,D307=0,E307=0,F307=0,G307=0),0,ROUND(IF(C307=0,1,C307)*IF(D307=0,1,D307)*IF(E307=0,1,E307)*IF(F307=0,1,F307)*IF(G307=0,1,G307),2))</f>
        <v>5.32</v>
      </c>
      <c r="I307" s="138"/>
      <c r="J307" s="7"/>
      <c r="K307" s="8"/>
      <c r="M307" s="58"/>
    </row>
    <row r="308" spans="1:13" ht="24.95" customHeight="1">
      <c r="A308" s="34">
        <f t="shared" si="80"/>
        <v>1</v>
      </c>
      <c r="B308" s="10"/>
      <c r="C308" s="2">
        <v>1</v>
      </c>
      <c r="D308" s="2">
        <v>3.95</v>
      </c>
      <c r="E308" s="2">
        <v>2.15</v>
      </c>
      <c r="F308" s="2"/>
      <c r="G308" s="2"/>
      <c r="H308" s="3">
        <f t="shared" si="81"/>
        <v>8.49</v>
      </c>
      <c r="I308" s="138"/>
      <c r="J308" s="7"/>
      <c r="K308" s="8"/>
      <c r="M308" s="58"/>
    </row>
    <row r="309" spans="1:13" ht="24.95" customHeight="1">
      <c r="A309" s="34">
        <f t="shared" si="80"/>
        <v>1</v>
      </c>
      <c r="B309" s="10"/>
      <c r="C309" s="2">
        <v>1</v>
      </c>
      <c r="D309" s="2">
        <v>2.85</v>
      </c>
      <c r="E309" s="2">
        <v>2.1</v>
      </c>
      <c r="F309" s="2"/>
      <c r="G309" s="2"/>
      <c r="H309" s="3">
        <f t="shared" si="81"/>
        <v>5.99</v>
      </c>
      <c r="I309" s="138"/>
      <c r="J309" s="7"/>
      <c r="K309" s="8"/>
      <c r="M309" s="58"/>
    </row>
    <row r="310" spans="1:13" ht="24.95" customHeight="1">
      <c r="A310" s="35" t="str">
        <f>VLOOKUP(B305,O:W,2)</f>
        <v>240103</v>
      </c>
      <c r="B310" s="206" t="s">
        <v>940</v>
      </c>
      <c r="C310" s="207"/>
      <c r="D310" s="207"/>
      <c r="E310" s="207"/>
      <c r="F310" s="207"/>
      <c r="G310" s="207"/>
      <c r="H310" s="6"/>
      <c r="I310" s="138">
        <f>SUM(H306:H310)</f>
        <v>22.36</v>
      </c>
      <c r="J310" s="1" t="str">
        <f>VLOOKUP(B305,O:W,7)</f>
        <v>مترمربع</v>
      </c>
      <c r="K310" s="8"/>
      <c r="M310" s="58"/>
    </row>
    <row r="311" spans="1:13" ht="45.75" customHeight="1">
      <c r="A311" s="34">
        <f>IF(B311&gt;0,1,0)</f>
        <v>1</v>
      </c>
      <c r="B311" s="204" t="s">
        <v>2528</v>
      </c>
      <c r="C311" s="205"/>
      <c r="D311" s="205"/>
      <c r="E311" s="205"/>
      <c r="F311" s="205"/>
      <c r="G311" s="205"/>
      <c r="H311" s="6"/>
      <c r="I311" s="138"/>
      <c r="J311" s="7"/>
      <c r="K311" s="8"/>
      <c r="M311" s="65" t="s">
        <v>698</v>
      </c>
    </row>
    <row r="312" spans="1:13" ht="24.95" customHeight="1">
      <c r="A312" s="34">
        <f t="shared" ref="A312" si="82">IF(H312&gt;0,1,0)</f>
        <v>1</v>
      </c>
      <c r="B312" s="10" t="s">
        <v>2529</v>
      </c>
      <c r="C312" s="2"/>
      <c r="D312" s="2"/>
      <c r="E312" s="2"/>
      <c r="F312" s="2"/>
      <c r="G312" s="2">
        <v>7055</v>
      </c>
      <c r="H312" s="3">
        <f t="shared" ref="H312" si="83">IF(AND(C312=0,D312=0,E312=0,F312=0,G312=0),0,ROUND(IF(C312=0,1,C312)*IF(D312=0,1,D312)*IF(E312=0,1,E312)*IF(F312=0,1,F312)*IF(G312=0,1,G312),2))</f>
        <v>7055</v>
      </c>
      <c r="I312" s="138"/>
      <c r="J312" s="7"/>
      <c r="K312" s="8"/>
      <c r="M312" s="66"/>
    </row>
    <row r="313" spans="1:13" ht="24.95" customHeight="1">
      <c r="A313" s="35" t="str">
        <f>VLOOKUP(B311,O:W,2)</f>
        <v>250201</v>
      </c>
      <c r="B313" s="206" t="s">
        <v>940</v>
      </c>
      <c r="C313" s="207"/>
      <c r="D313" s="207"/>
      <c r="E313" s="207"/>
      <c r="F313" s="207"/>
      <c r="G313" s="207"/>
      <c r="H313" s="6"/>
      <c r="I313" s="138">
        <f>SUM(H312:H313)</f>
        <v>7055</v>
      </c>
      <c r="J313" s="1" t="str">
        <f>VLOOKUP(B311,O:W,7)</f>
        <v>کیلوگرم</v>
      </c>
      <c r="K313" s="8"/>
      <c r="M313" s="66"/>
    </row>
    <row r="314" spans="1:13" ht="45.75" customHeight="1">
      <c r="A314" s="34">
        <f>IF(B314&gt;0,1,0)</f>
        <v>1</v>
      </c>
      <c r="B314" s="204" t="s">
        <v>2530</v>
      </c>
      <c r="C314" s="205"/>
      <c r="D314" s="205"/>
      <c r="E314" s="205"/>
      <c r="F314" s="205"/>
      <c r="G314" s="205"/>
      <c r="H314" s="6"/>
      <c r="I314" s="138"/>
      <c r="J314" s="7"/>
      <c r="K314" s="8"/>
      <c r="M314" s="65" t="s">
        <v>698</v>
      </c>
    </row>
    <row r="315" spans="1:13" ht="24.95" customHeight="1">
      <c r="A315" s="34">
        <f t="shared" ref="A315" si="84">IF(H315&gt;0,1,0)</f>
        <v>1</v>
      </c>
      <c r="B315" s="10"/>
      <c r="C315" s="2"/>
      <c r="D315" s="2"/>
      <c r="E315" s="2"/>
      <c r="F315" s="2"/>
      <c r="G315" s="2">
        <v>7055</v>
      </c>
      <c r="H315" s="3">
        <f>IF(AND(C315=0,D315=0,E315=0,F315=0,G315=0),0,ROUND(IF(C315=0,1,C315)*IF(D315=0,1,D315)*IF(E315=0,1,E315)*IF(F315=0,1,F315)*IF(G315=0,1,G315),2))</f>
        <v>7055</v>
      </c>
      <c r="I315" s="138"/>
      <c r="J315" s="7"/>
      <c r="K315" s="8"/>
      <c r="M315" s="66"/>
    </row>
    <row r="316" spans="1:13" ht="24.95" customHeight="1">
      <c r="A316" s="35" t="str">
        <f>VLOOKUP(B314,O:W,2)</f>
        <v>250301</v>
      </c>
      <c r="B316" s="206" t="s">
        <v>940</v>
      </c>
      <c r="C316" s="207"/>
      <c r="D316" s="207"/>
      <c r="E316" s="207"/>
      <c r="F316" s="207"/>
      <c r="G316" s="207"/>
      <c r="H316" s="6"/>
      <c r="I316" s="138">
        <f>SUM(H315:H316)</f>
        <v>7055</v>
      </c>
      <c r="J316" s="1" t="str">
        <f>VLOOKUP(B314,O:W,7)</f>
        <v>کیلوگرم</v>
      </c>
      <c r="K316" s="8"/>
      <c r="M316" s="66"/>
    </row>
    <row r="317" spans="1:13" ht="45.75" customHeight="1">
      <c r="A317" s="34">
        <f>IF(B317&gt;0,1,0)</f>
        <v>1</v>
      </c>
      <c r="B317" s="204" t="s">
        <v>2531</v>
      </c>
      <c r="C317" s="205"/>
      <c r="D317" s="205"/>
      <c r="E317" s="205"/>
      <c r="F317" s="205"/>
      <c r="G317" s="205"/>
      <c r="H317" s="6"/>
      <c r="I317" s="138"/>
      <c r="J317" s="7"/>
      <c r="K317" s="8"/>
      <c r="M317" s="65" t="s">
        <v>698</v>
      </c>
    </row>
    <row r="318" spans="1:13" ht="24.95" customHeight="1">
      <c r="A318" s="34">
        <f t="shared" ref="A318:A319" si="85">IF(H318&gt;0,1,0)</f>
        <v>1</v>
      </c>
      <c r="B318" s="10" t="s">
        <v>2532</v>
      </c>
      <c r="C318" s="2"/>
      <c r="D318" s="2"/>
      <c r="E318" s="2"/>
      <c r="F318" s="2"/>
      <c r="G318" s="2"/>
      <c r="H318" s="3">
        <v>262</v>
      </c>
      <c r="I318" s="138"/>
      <c r="J318" s="7"/>
      <c r="K318" s="8"/>
      <c r="M318" s="66"/>
    </row>
    <row r="319" spans="1:13" ht="24.95" customHeight="1">
      <c r="A319" s="34">
        <f t="shared" si="85"/>
        <v>1</v>
      </c>
      <c r="B319" s="10" t="s">
        <v>2533</v>
      </c>
      <c r="C319" s="2"/>
      <c r="D319" s="2"/>
      <c r="E319" s="2"/>
      <c r="F319" s="2"/>
      <c r="G319" s="2"/>
      <c r="H319" s="3">
        <v>141</v>
      </c>
      <c r="I319" s="138"/>
      <c r="J319" s="7"/>
      <c r="K319" s="8"/>
      <c r="M319" s="66"/>
    </row>
    <row r="320" spans="1:13" ht="24.95" customHeight="1">
      <c r="A320" s="35" t="str">
        <f>VLOOKUP(B317,O:W,2)</f>
        <v>250501</v>
      </c>
      <c r="B320" s="206" t="s">
        <v>940</v>
      </c>
      <c r="C320" s="207"/>
      <c r="D320" s="207"/>
      <c r="E320" s="207"/>
      <c r="F320" s="207"/>
      <c r="G320" s="207"/>
      <c r="H320" s="6"/>
      <c r="I320" s="138">
        <f>SUM(H318:H320)</f>
        <v>403</v>
      </c>
      <c r="J320" s="1" t="str">
        <f>VLOOKUP(B317,O:W,7)</f>
        <v>مترمربع</v>
      </c>
      <c r="K320" s="8"/>
      <c r="M320" s="66"/>
    </row>
    <row r="321" spans="1:13" ht="45.75" customHeight="1">
      <c r="A321" s="34">
        <f>IF(B321&gt;0,1,0)</f>
        <v>1</v>
      </c>
      <c r="B321" s="204" t="s">
        <v>2534</v>
      </c>
      <c r="C321" s="205"/>
      <c r="D321" s="205"/>
      <c r="E321" s="205"/>
      <c r="F321" s="205"/>
      <c r="G321" s="205"/>
      <c r="H321" s="6"/>
      <c r="I321" s="138"/>
      <c r="J321" s="7"/>
      <c r="K321" s="8"/>
      <c r="M321" s="61" t="s">
        <v>339</v>
      </c>
    </row>
    <row r="322" spans="1:13" ht="24.95" customHeight="1">
      <c r="A322" s="34">
        <f t="shared" ref="A322" si="86">IF(H322&gt;0,1,0)</f>
        <v>1</v>
      </c>
      <c r="B322" s="10" t="s">
        <v>2529</v>
      </c>
      <c r="C322" s="2"/>
      <c r="D322" s="2"/>
      <c r="E322" s="2"/>
      <c r="F322" s="2"/>
      <c r="G322" s="2">
        <v>7055</v>
      </c>
      <c r="H322" s="3">
        <f>IF(AND(C322=0,D322=0,E322=0,F322=0,G322=0),0,ROUND(IF(C322=0,1,C322)*IF(D322=0,1,D322)*IF(E322=0,1,E322)*IF(F322=0,1,F322)*IF(G322=0,1,G322),2))</f>
        <v>7055</v>
      </c>
      <c r="I322" s="138"/>
      <c r="J322" s="7"/>
      <c r="K322" s="8"/>
      <c r="M322" s="62"/>
    </row>
    <row r="323" spans="1:13" ht="24.95" customHeight="1">
      <c r="A323" s="35" t="str">
        <f>VLOOKUP(B321,O:W,2)</f>
        <v>280102</v>
      </c>
      <c r="B323" s="206" t="s">
        <v>940</v>
      </c>
      <c r="C323" s="207"/>
      <c r="D323" s="207"/>
      <c r="E323" s="207"/>
      <c r="F323" s="207"/>
      <c r="G323" s="207"/>
      <c r="H323" s="6"/>
      <c r="I323" s="138">
        <f>SUM(H322:H323)</f>
        <v>7055</v>
      </c>
      <c r="J323" s="1" t="str">
        <f>VLOOKUP(B321,O:W,7)</f>
        <v>تن کیلومتر</v>
      </c>
      <c r="K323" s="8"/>
      <c r="M323" s="62"/>
    </row>
    <row r="500" spans="14:23" ht="24.95" customHeight="1">
      <c r="N500" s="14" t="s">
        <v>272</v>
      </c>
      <c r="O500" s="14" t="s">
        <v>268</v>
      </c>
      <c r="P500" s="14" t="s">
        <v>267</v>
      </c>
      <c r="Q500" s="14" t="s">
        <v>272</v>
      </c>
      <c r="R500" s="14" t="s">
        <v>271</v>
      </c>
      <c r="S500" s="14" t="s">
        <v>273</v>
      </c>
      <c r="T500" s="14" t="s">
        <v>268</v>
      </c>
      <c r="U500" s="14" t="s">
        <v>269</v>
      </c>
      <c r="V500" s="14" t="s">
        <v>270</v>
      </c>
      <c r="W500" s="15"/>
    </row>
    <row r="501" spans="14:23" ht="24.95" customHeight="1">
      <c r="N501" s="9">
        <v>1</v>
      </c>
      <c r="O501" s="16" t="str">
        <f>CONCATENATE(P501,T501)</f>
        <v>010101بوته كني در زمينهاي پوشيده شده از بوته و خارج ‏كردن ريشه‌هاي آن از محل عمليات.‏</v>
      </c>
      <c r="P501" s="162" t="s">
        <v>1003</v>
      </c>
      <c r="Q501" s="9">
        <v>1</v>
      </c>
      <c r="R501" s="9" t="s">
        <v>276</v>
      </c>
      <c r="S501" s="9" t="s">
        <v>277</v>
      </c>
      <c r="T501" s="119" t="s">
        <v>274</v>
      </c>
      <c r="U501" s="126" t="s">
        <v>275</v>
      </c>
      <c r="V501" s="150">
        <v>110</v>
      </c>
      <c r="W501" s="17">
        <f>P501+11000000</f>
        <v>11010101</v>
      </c>
    </row>
    <row r="502" spans="14:23" ht="24.95" customHeight="1">
      <c r="N502" s="9">
        <v>1</v>
      </c>
      <c r="O502" s="16" t="str">
        <f t="shared" ref="O502:O565" si="87">CONCATENATE(P502,T502)</f>
        <v>010102کندن و يا بريدن و در صورت لزوم ريشه كن كردن ‏درخت از هر نوع، در صورتي كه محيط تنه درخت ‏در سطح زمين تا 15 سانتي متر باشد، به ازاي هر 5 ‏سانتي متر محيط تنه (کسر 5 سانتي متر به تناسب ‏محاسبه مي‌شود) و حمل آن به خارج محل عمليات.‏</v>
      </c>
      <c r="P502" s="115" t="s">
        <v>1004</v>
      </c>
      <c r="Q502" s="9">
        <v>1</v>
      </c>
      <c r="R502" s="9" t="s">
        <v>276</v>
      </c>
      <c r="S502" s="9" t="s">
        <v>277</v>
      </c>
      <c r="T502" s="119" t="s">
        <v>278</v>
      </c>
      <c r="U502" s="126" t="s">
        <v>279</v>
      </c>
      <c r="V502" s="127">
        <v>4540</v>
      </c>
      <c r="W502" s="17">
        <f t="shared" ref="W502:W565" si="88">P502+11000000</f>
        <v>11010102</v>
      </c>
    </row>
    <row r="503" spans="14:23" ht="24.95" customHeight="1">
      <c r="N503" s="9">
        <v>1</v>
      </c>
      <c r="O503" s="16" t="str">
        <f t="shared" si="87"/>
        <v>010103بريدن درخت از هر نوع، در صورتي كه محيط تنه ‏درخت در سطح زمين بيش از 15 تا 30 سانتي متر ‏باشد و حمل آن به خارج محل عمليات.‏</v>
      </c>
      <c r="P503" s="115" t="s">
        <v>1005</v>
      </c>
      <c r="Q503" s="9">
        <v>1</v>
      </c>
      <c r="R503" s="9" t="s">
        <v>276</v>
      </c>
      <c r="S503" s="9" t="s">
        <v>277</v>
      </c>
      <c r="T503" s="119" t="s">
        <v>280</v>
      </c>
      <c r="U503" s="126" t="s">
        <v>279</v>
      </c>
      <c r="V503" s="127">
        <v>15100</v>
      </c>
      <c r="W503" s="17">
        <f t="shared" si="88"/>
        <v>11010103</v>
      </c>
    </row>
    <row r="504" spans="14:23" ht="24.95" customHeight="1">
      <c r="N504" s="9">
        <v>1</v>
      </c>
      <c r="O504" s="16" t="str">
        <f t="shared" si="87"/>
        <v>010104بريدن درخت از هر نوع، در صورتي كه محيط تنه ‏درخت در سطح زمين بيش از 30 تا 60 سانتي متر ‏باشد و حمل آن به خارج محل عمليات.‏</v>
      </c>
      <c r="P504" s="115" t="s">
        <v>1006</v>
      </c>
      <c r="Q504" s="9">
        <v>1</v>
      </c>
      <c r="R504" s="9" t="s">
        <v>276</v>
      </c>
      <c r="S504" s="9" t="s">
        <v>277</v>
      </c>
      <c r="T504" s="119" t="s">
        <v>281</v>
      </c>
      <c r="U504" s="126" t="s">
        <v>279</v>
      </c>
      <c r="V504" s="127">
        <v>26400</v>
      </c>
      <c r="W504" s="17">
        <f t="shared" si="88"/>
        <v>11010104</v>
      </c>
    </row>
    <row r="505" spans="14:23" ht="24.95" customHeight="1">
      <c r="N505" s="9">
        <v>1</v>
      </c>
      <c r="O505" s="16" t="str">
        <f t="shared" si="87"/>
        <v>010105بريدن درخت از هر نوع، در صورتي كه محيط تنه ‏درخت در سطح زمين بيش از 60 تا 90 سانتي متر ‏باشد و حمل آن به خارج محل عمليات.‏</v>
      </c>
      <c r="P505" s="115" t="s">
        <v>1007</v>
      </c>
      <c r="Q505" s="9">
        <v>1</v>
      </c>
      <c r="R505" s="9" t="s">
        <v>276</v>
      </c>
      <c r="S505" s="9" t="s">
        <v>277</v>
      </c>
      <c r="T505" s="119" t="s">
        <v>282</v>
      </c>
      <c r="U505" s="126" t="s">
        <v>279</v>
      </c>
      <c r="V505" s="127">
        <v>41800</v>
      </c>
      <c r="W505" s="17">
        <f t="shared" si="88"/>
        <v>11010105</v>
      </c>
    </row>
    <row r="506" spans="14:23" ht="24.95" customHeight="1">
      <c r="N506" s="9">
        <v>1</v>
      </c>
      <c r="O506" s="16" t="str">
        <f t="shared" si="87"/>
        <v>010106اضافه بها به رديف 010105، به ازاي هر 10 سانتي ‏متر كه به محيط تنه درخت اضافه شود (كسر 10 ‏سانتي متر، به تناسـب محاسبه مي‌شود).‏</v>
      </c>
      <c r="P506" s="115" t="s">
        <v>1008</v>
      </c>
      <c r="Q506" s="9">
        <v>1</v>
      </c>
      <c r="R506" s="9" t="s">
        <v>276</v>
      </c>
      <c r="S506" s="9" t="s">
        <v>277</v>
      </c>
      <c r="T506" s="119" t="s">
        <v>283</v>
      </c>
      <c r="U506" s="126" t="s">
        <v>279</v>
      </c>
      <c r="V506" s="127">
        <v>5640</v>
      </c>
      <c r="W506" s="17">
        <f t="shared" si="88"/>
        <v>11010106</v>
      </c>
    </row>
    <row r="507" spans="14:23" ht="24.95" customHeight="1">
      <c r="N507" s="9">
        <v>1</v>
      </c>
      <c r="O507" s="16" t="str">
        <f t="shared" si="87"/>
        <v>010107ريشه كن كردن درخت‌ها و حمل ريشه‌ها به خارج از ‏محل عمليات در صورتي كه محيط تنه درخت ‏درسطح زمين بيش از 15 تا 30 سانتي متر باشد.‏</v>
      </c>
      <c r="P507" s="115" t="s">
        <v>1009</v>
      </c>
      <c r="Q507" s="9">
        <v>1</v>
      </c>
      <c r="R507" s="9" t="s">
        <v>276</v>
      </c>
      <c r="S507" s="9" t="s">
        <v>277</v>
      </c>
      <c r="T507" s="119" t="s">
        <v>284</v>
      </c>
      <c r="U507" s="126" t="s">
        <v>279</v>
      </c>
      <c r="V507" s="127">
        <v>26200</v>
      </c>
      <c r="W507" s="17">
        <f t="shared" si="88"/>
        <v>11010107</v>
      </c>
    </row>
    <row r="508" spans="14:23" ht="24.95" customHeight="1">
      <c r="N508" s="9">
        <v>1</v>
      </c>
      <c r="O508" s="16" t="str">
        <f t="shared" si="87"/>
        <v>010108ريشه كن كردن درخت‌ها و حمل ريشه‌ها به خارج از ‏محل عمليات در صورتي كه محيط تنه درخت ‏درسطح زمين بيش از 30 تا 60 سانتي متر باشد.‏</v>
      </c>
      <c r="P508" s="115" t="s">
        <v>1010</v>
      </c>
      <c r="Q508" s="9">
        <v>1</v>
      </c>
      <c r="R508" s="9" t="s">
        <v>276</v>
      </c>
      <c r="S508" s="9" t="s">
        <v>277</v>
      </c>
      <c r="T508" s="119" t="s">
        <v>285</v>
      </c>
      <c r="U508" s="126" t="s">
        <v>279</v>
      </c>
      <c r="V508" s="127">
        <v>72500</v>
      </c>
      <c r="W508" s="17">
        <f t="shared" si="88"/>
        <v>11010108</v>
      </c>
    </row>
    <row r="509" spans="14:23" ht="24.95" customHeight="1">
      <c r="N509" s="9">
        <v>1</v>
      </c>
      <c r="O509" s="16" t="str">
        <f t="shared" si="87"/>
        <v>010109ريشه كن كردن درخت‌ها و حمل ريشه‌ها به خارج از ‏محل عمليات در صورتي كه محيط تنه درخت ‏درسطح زمين بيش از 60 تا 90 سانتي متر باشد.‏</v>
      </c>
      <c r="P509" s="115" t="s">
        <v>1011</v>
      </c>
      <c r="Q509" s="9">
        <v>1</v>
      </c>
      <c r="R509" s="9" t="s">
        <v>276</v>
      </c>
      <c r="S509" s="9" t="s">
        <v>277</v>
      </c>
      <c r="T509" s="119" t="s">
        <v>286</v>
      </c>
      <c r="U509" s="126" t="s">
        <v>279</v>
      </c>
      <c r="V509" s="127">
        <v>122500</v>
      </c>
      <c r="W509" s="17">
        <f t="shared" si="88"/>
        <v>11010109</v>
      </c>
    </row>
    <row r="510" spans="14:23" ht="24.95" customHeight="1">
      <c r="N510" s="9">
        <v>1</v>
      </c>
      <c r="O510" s="16" t="str">
        <f t="shared" si="87"/>
        <v>010110اضافه بها به رديـف 010109، به ازاي هر 10 ‏سانتيمتر كه به محيط تنه درخـت اضافه شود (كسر10 ‏سانتيمتر، به تناسـب محاسبه مي شود.).‏</v>
      </c>
      <c r="P510" s="115" t="s">
        <v>1012</v>
      </c>
      <c r="Q510" s="9">
        <v>1</v>
      </c>
      <c r="R510" s="9" t="s">
        <v>276</v>
      </c>
      <c r="S510" s="9" t="s">
        <v>277</v>
      </c>
      <c r="T510" s="119" t="s">
        <v>287</v>
      </c>
      <c r="U510" s="126" t="s">
        <v>279</v>
      </c>
      <c r="V510" s="127">
        <v>14700</v>
      </c>
      <c r="W510" s="17">
        <f t="shared" si="88"/>
        <v>11010110</v>
      </c>
    </row>
    <row r="511" spans="14:23" ht="24.95" customHeight="1">
      <c r="N511" s="9">
        <v>1</v>
      </c>
      <c r="O511" s="16" t="str">
        <f t="shared" si="87"/>
        <v>010111پر کردن و کوبيدن جاي ريشه با خاک مناسب در ‏صورتي که محيط تنه درخت در سطح زمين تا 15 ‏سانتي متر باشد به ازاي هر 5 سانتي متر محيط تنه ‏‏(كسر 5 سانتيمتر، به تناسـب محاسبه مي شود.).‏</v>
      </c>
      <c r="P511" s="115" t="s">
        <v>1013</v>
      </c>
      <c r="Q511" s="9">
        <v>1</v>
      </c>
      <c r="R511" s="9" t="s">
        <v>276</v>
      </c>
      <c r="S511" s="9" t="s">
        <v>277</v>
      </c>
      <c r="T511" s="119" t="s">
        <v>288</v>
      </c>
      <c r="U511" s="126" t="s">
        <v>279</v>
      </c>
      <c r="V511" s="127">
        <v>4310</v>
      </c>
      <c r="W511" s="17">
        <f t="shared" si="88"/>
        <v>11010111</v>
      </c>
    </row>
    <row r="512" spans="14:23" ht="24.95" customHeight="1">
      <c r="N512" s="9">
        <v>1</v>
      </c>
      <c r="O512" s="16" t="str">
        <f t="shared" si="87"/>
        <v>010112پر کردن و کوبيدن جاي ريشه با خاک مناسب در ‏صورتي که محيط تنه درخت در سطح زمين بيش از ‏‏15 تا 30 سانتي متر باشد.‏</v>
      </c>
      <c r="P512" s="115" t="s">
        <v>1014</v>
      </c>
      <c r="Q512" s="9">
        <v>1</v>
      </c>
      <c r="R512" s="9" t="s">
        <v>276</v>
      </c>
      <c r="S512" s="9" t="s">
        <v>277</v>
      </c>
      <c r="T512" s="119" t="s">
        <v>289</v>
      </c>
      <c r="U512" s="126" t="s">
        <v>279</v>
      </c>
      <c r="V512" s="127">
        <v>21400</v>
      </c>
      <c r="W512" s="17">
        <f t="shared" si="88"/>
        <v>11010112</v>
      </c>
    </row>
    <row r="513" spans="14:23" ht="24.95" customHeight="1">
      <c r="N513" s="9">
        <v>1</v>
      </c>
      <c r="O513" s="16" t="str">
        <f t="shared" si="87"/>
        <v>010113پر کردن و کوبيدن جاي ريشه با خاک مناسب در ‏صورتي که محيط تنه درخت در سطح زمين بيش از ‏‏30 تا 60 سانتي متر باشد.‏</v>
      </c>
      <c r="P513" s="115" t="s">
        <v>1015</v>
      </c>
      <c r="Q513" s="9">
        <v>1</v>
      </c>
      <c r="R513" s="9" t="s">
        <v>276</v>
      </c>
      <c r="S513" s="9" t="s">
        <v>277</v>
      </c>
      <c r="T513" s="119" t="s">
        <v>290</v>
      </c>
      <c r="U513" s="126" t="s">
        <v>279</v>
      </c>
      <c r="V513" s="127">
        <v>70800</v>
      </c>
      <c r="W513" s="17">
        <f t="shared" si="88"/>
        <v>11010113</v>
      </c>
    </row>
    <row r="514" spans="14:23" ht="24.95" customHeight="1">
      <c r="N514" s="9">
        <v>1</v>
      </c>
      <c r="O514" s="16" t="str">
        <f t="shared" si="87"/>
        <v>010114پر کردن و کوبيدن جاي ريشه با خاک مناسب در ‏صورتي که محيط تنه درخت در سطح زمين بيش از ‏‏60 تا 90 سانتي متر باشد.‏</v>
      </c>
      <c r="P514" s="115" t="s">
        <v>1016</v>
      </c>
      <c r="Q514" s="9">
        <v>1</v>
      </c>
      <c r="R514" s="9" t="s">
        <v>276</v>
      </c>
      <c r="S514" s="9" t="s">
        <v>277</v>
      </c>
      <c r="T514" s="119" t="s">
        <v>291</v>
      </c>
      <c r="U514" s="126" t="s">
        <v>279</v>
      </c>
      <c r="V514" s="127">
        <v>113500</v>
      </c>
      <c r="W514" s="17">
        <f t="shared" si="88"/>
        <v>11010114</v>
      </c>
    </row>
    <row r="515" spans="14:23" ht="24.95" customHeight="1">
      <c r="N515" s="9">
        <v>1</v>
      </c>
      <c r="O515" s="16" t="str">
        <f t="shared" si="87"/>
        <v>010115اضافه بها به رديـف 010114، به ازاي هر 10 ‏سانتيمتر كه به محيط تنه درخـت اضافه شود (كسر ‏‏10 سانتيمتر، به تناسـب محاسبه مي شود).‏</v>
      </c>
      <c r="P515" s="115" t="s">
        <v>1017</v>
      </c>
      <c r="Q515" s="9">
        <v>1</v>
      </c>
      <c r="R515" s="9" t="s">
        <v>276</v>
      </c>
      <c r="S515" s="9" t="s">
        <v>277</v>
      </c>
      <c r="T515" s="119" t="s">
        <v>292</v>
      </c>
      <c r="U515" s="126" t="s">
        <v>279</v>
      </c>
      <c r="V515" s="127">
        <v>13200</v>
      </c>
      <c r="W515" s="17">
        <f t="shared" si="88"/>
        <v>11010115</v>
      </c>
    </row>
    <row r="516" spans="14:23" ht="24.95" customHeight="1">
      <c r="N516" s="9">
        <v>1</v>
      </c>
      <c r="O516" s="16" t="str">
        <f t="shared" si="87"/>
        <v>010201سوراخ كردن سقف يا ديوارهاي آجري يا بلوكي با هر ‏نوع ملات، به‌سطح مقطع تا 0.005 مترمربع.‏</v>
      </c>
      <c r="P516" s="115" t="s">
        <v>1018</v>
      </c>
      <c r="Q516" s="9">
        <v>1</v>
      </c>
      <c r="R516" s="9" t="s">
        <v>276</v>
      </c>
      <c r="S516" s="9" t="s">
        <v>277</v>
      </c>
      <c r="T516" s="119" t="s">
        <v>2082</v>
      </c>
      <c r="U516" s="126" t="s">
        <v>293</v>
      </c>
      <c r="V516" s="127">
        <v>91500</v>
      </c>
      <c r="W516" s="17">
        <f t="shared" si="88"/>
        <v>11010201</v>
      </c>
    </row>
    <row r="517" spans="14:23" ht="24.95" customHeight="1">
      <c r="N517" s="9">
        <v>1</v>
      </c>
      <c r="O517" s="16" t="str">
        <f t="shared" si="87"/>
        <v>010202سوراخ كردن سقف يا ديوارهاي آجري يا بلوكي با هر ‏نوع ملات، به‌سطح مقطع بيش از 0.005 تا 0.1 ‏مترمربع.‏</v>
      </c>
      <c r="P517" s="115" t="s">
        <v>1019</v>
      </c>
      <c r="Q517" s="9">
        <v>1</v>
      </c>
      <c r="R517" s="9" t="s">
        <v>276</v>
      </c>
      <c r="S517" s="9" t="s">
        <v>277</v>
      </c>
      <c r="T517" s="119" t="s">
        <v>2083</v>
      </c>
      <c r="U517" s="126" t="s">
        <v>293</v>
      </c>
      <c r="V517" s="127">
        <v>164000</v>
      </c>
      <c r="W517" s="17">
        <f t="shared" si="88"/>
        <v>11010202</v>
      </c>
    </row>
    <row r="518" spans="14:23" ht="24.95" customHeight="1">
      <c r="N518" s="9">
        <v>1</v>
      </c>
      <c r="O518" s="16" t="str">
        <f t="shared" si="87"/>
        <v>010203سوراخ كردن سقف يا ديوارهاي آجري يا بلوكي با هر ‏نوع ملات، به‌سطح مقطع بيش از 0.1 تا 0.3 مترمربع.‏</v>
      </c>
      <c r="P518" s="115" t="s">
        <v>1020</v>
      </c>
      <c r="Q518" s="9">
        <v>1</v>
      </c>
      <c r="R518" s="9" t="s">
        <v>276</v>
      </c>
      <c r="S518" s="9" t="s">
        <v>277</v>
      </c>
      <c r="T518" s="119" t="s">
        <v>2084</v>
      </c>
      <c r="U518" s="126" t="s">
        <v>293</v>
      </c>
      <c r="V518" s="127">
        <v>381500</v>
      </c>
      <c r="W518" s="17">
        <f t="shared" si="88"/>
        <v>11010203</v>
      </c>
    </row>
    <row r="519" spans="14:23" ht="24.95" customHeight="1">
      <c r="N519" s="9">
        <v>1</v>
      </c>
      <c r="O519" s="16" t="str">
        <f t="shared" si="87"/>
        <v>010204سوراخ كردن سقف ياديوارهاي بتني و بتن مسلح، ‏به‌سطح مقطع تا 0.005 مترمربع به انضمام بريدن ‏ميل‌گردها.‏</v>
      </c>
      <c r="P519" s="115" t="s">
        <v>1021</v>
      </c>
      <c r="Q519" s="9">
        <v>1</v>
      </c>
      <c r="R519" s="9" t="s">
        <v>276</v>
      </c>
      <c r="S519" s="9" t="s">
        <v>277</v>
      </c>
      <c r="T519" s="119" t="s">
        <v>2085</v>
      </c>
      <c r="U519" s="126" t="s">
        <v>293</v>
      </c>
      <c r="V519" s="127">
        <v>205000</v>
      </c>
      <c r="W519" s="17">
        <f t="shared" si="88"/>
        <v>11010204</v>
      </c>
    </row>
    <row r="520" spans="14:23" ht="24.95" customHeight="1">
      <c r="N520" s="9">
        <v>1</v>
      </c>
      <c r="O520" s="16" t="str">
        <f t="shared" si="87"/>
        <v>010205سوراخ كردن سقف يا ديوارهاي بتني و بتن مسلح، ‏به‌سطح مقطع بيش از 0.005 تا 0.05 مترمربع به ‏انضمام بريدن ميل‌گردها.‏</v>
      </c>
      <c r="P520" s="115" t="s">
        <v>1022</v>
      </c>
      <c r="Q520" s="9">
        <v>1</v>
      </c>
      <c r="R520" s="9" t="s">
        <v>276</v>
      </c>
      <c r="S520" s="9" t="s">
        <v>277</v>
      </c>
      <c r="T520" s="119" t="s">
        <v>2086</v>
      </c>
      <c r="U520" s="126" t="s">
        <v>293</v>
      </c>
      <c r="V520" s="127">
        <v>513000</v>
      </c>
      <c r="W520" s="17">
        <f t="shared" si="88"/>
        <v>11010205</v>
      </c>
    </row>
    <row r="521" spans="14:23" ht="24.95" customHeight="1">
      <c r="N521" s="9">
        <v>1</v>
      </c>
      <c r="O521" s="16" t="str">
        <f t="shared" si="87"/>
        <v>010206اضافه بهابه رديف 010205، براي هر 0.05 مترمربع ‏كه به‌سطح مقطع اضافه شود.‏</v>
      </c>
      <c r="P521" s="115" t="s">
        <v>1023</v>
      </c>
      <c r="Q521" s="9">
        <v>1</v>
      </c>
      <c r="R521" s="9" t="s">
        <v>276</v>
      </c>
      <c r="S521" s="9" t="s">
        <v>277</v>
      </c>
      <c r="T521" s="119" t="s">
        <v>2087</v>
      </c>
      <c r="U521" s="126" t="s">
        <v>293</v>
      </c>
      <c r="V521" s="127">
        <v>374000</v>
      </c>
      <c r="W521" s="17">
        <f t="shared" si="88"/>
        <v>11010206</v>
      </c>
    </row>
    <row r="522" spans="14:23" ht="24.95" customHeight="1">
      <c r="N522" s="9">
        <v>1</v>
      </c>
      <c r="O522" s="16" t="str">
        <f t="shared" si="87"/>
        <v>010207ايجاد شيار، براي عبور لوله آب و گاز تا سطح مقطع، ‏‏20 سانتيمتر مربع در سطوح بنايي غيربتني .‏</v>
      </c>
      <c r="P522" s="115" t="s">
        <v>1024</v>
      </c>
      <c r="Q522" s="9">
        <v>1</v>
      </c>
      <c r="R522" s="9" t="s">
        <v>276</v>
      </c>
      <c r="S522" s="9" t="s">
        <v>277</v>
      </c>
      <c r="T522" s="119" t="s">
        <v>294</v>
      </c>
      <c r="U522" s="126" t="s">
        <v>293</v>
      </c>
      <c r="V522" s="127">
        <v>17100</v>
      </c>
      <c r="W522" s="17">
        <f t="shared" si="88"/>
        <v>11010207</v>
      </c>
    </row>
    <row r="523" spans="14:23" ht="24.95" customHeight="1">
      <c r="N523" s="9">
        <v>1</v>
      </c>
      <c r="O523" s="16" t="str">
        <f t="shared" si="87"/>
        <v>010208ايجاد شيار، براي عبور لوله آب و گاز، با سطح مقطع، ‏بيش از20 تا40 سانتيمترمربع در سطوح بنايي غير ‏بتني.‏</v>
      </c>
      <c r="P523" s="115" t="s">
        <v>1025</v>
      </c>
      <c r="Q523" s="9">
        <v>1</v>
      </c>
      <c r="R523" s="9" t="s">
        <v>276</v>
      </c>
      <c r="S523" s="9" t="s">
        <v>277</v>
      </c>
      <c r="T523" s="119" t="s">
        <v>295</v>
      </c>
      <c r="U523" s="126" t="s">
        <v>293</v>
      </c>
      <c r="V523" s="127">
        <v>31000</v>
      </c>
      <c r="W523" s="17">
        <f t="shared" si="88"/>
        <v>11010208</v>
      </c>
    </row>
    <row r="524" spans="14:23" ht="24.95" customHeight="1">
      <c r="N524" s="9">
        <v>1</v>
      </c>
      <c r="O524" s="16" t="str">
        <f t="shared" si="87"/>
        <v>010209اضافه بها به رديف 010208، به ازاي هريك ‏سانتيمترمربع كه به سطح اضافه شود.‏</v>
      </c>
      <c r="P524" s="115" t="s">
        <v>1026</v>
      </c>
      <c r="Q524" s="9">
        <v>1</v>
      </c>
      <c r="R524" s="9" t="s">
        <v>276</v>
      </c>
      <c r="S524" s="9" t="s">
        <v>277</v>
      </c>
      <c r="T524" s="119" t="s">
        <v>296</v>
      </c>
      <c r="U524" s="126" t="s">
        <v>293</v>
      </c>
      <c r="V524" s="127">
        <v>960</v>
      </c>
      <c r="W524" s="17">
        <f t="shared" si="88"/>
        <v>11010209</v>
      </c>
    </row>
    <row r="525" spans="14:23" ht="24.95" customHeight="1">
      <c r="N525" s="9">
        <v>1</v>
      </c>
      <c r="O525" s="16" t="str">
        <f t="shared" si="87"/>
        <v>010210ايجاد شيار، براي عبور لوله آب و گاز، تا سطح مقطع، ‏‏20 سانتيمتر مربع در سطوح بتني.‏</v>
      </c>
      <c r="P525" s="115" t="s">
        <v>1027</v>
      </c>
      <c r="Q525" s="9">
        <v>1</v>
      </c>
      <c r="R525" s="9" t="s">
        <v>276</v>
      </c>
      <c r="S525" s="9" t="s">
        <v>277</v>
      </c>
      <c r="T525" s="119" t="s">
        <v>297</v>
      </c>
      <c r="U525" s="126" t="s">
        <v>293</v>
      </c>
      <c r="V525" s="127">
        <v>87000</v>
      </c>
      <c r="W525" s="17">
        <f t="shared" si="88"/>
        <v>11010210</v>
      </c>
    </row>
    <row r="526" spans="14:23" ht="24.95" customHeight="1">
      <c r="N526" s="9">
        <v>1</v>
      </c>
      <c r="O526" s="16" t="str">
        <f t="shared" si="87"/>
        <v>010211ايجاد شيار، براي عبور لوله آب و گاز، با سطح مقطع، ‏بيش از20 تا40 سانتيمتر مربع در سطوح بتني.‏</v>
      </c>
      <c r="P526" s="115" t="s">
        <v>1028</v>
      </c>
      <c r="Q526" s="9">
        <v>1</v>
      </c>
      <c r="R526" s="9" t="s">
        <v>276</v>
      </c>
      <c r="S526" s="9" t="s">
        <v>277</v>
      </c>
      <c r="T526" s="119" t="s">
        <v>298</v>
      </c>
      <c r="U526" s="126" t="s">
        <v>293</v>
      </c>
      <c r="V526" s="127">
        <v>114000</v>
      </c>
      <c r="W526" s="17">
        <f t="shared" si="88"/>
        <v>11010211</v>
      </c>
    </row>
    <row r="527" spans="14:23" ht="24.95" customHeight="1">
      <c r="N527" s="9">
        <v>1</v>
      </c>
      <c r="O527" s="16" t="str">
        <f t="shared" si="87"/>
        <v>010212اضافه بها به‌رديف 010211، براي هر يك سانتيمتر ‏مربع كه به سطح مقطع اضافه شود.‏</v>
      </c>
      <c r="P527" s="115" t="s">
        <v>1029</v>
      </c>
      <c r="Q527" s="9">
        <v>1</v>
      </c>
      <c r="R527" s="9" t="s">
        <v>276</v>
      </c>
      <c r="S527" s="9" t="s">
        <v>277</v>
      </c>
      <c r="T527" s="119" t="s">
        <v>299</v>
      </c>
      <c r="U527" s="126" t="s">
        <v>293</v>
      </c>
      <c r="V527" s="127">
        <v>5080</v>
      </c>
      <c r="W527" s="17">
        <f t="shared" si="88"/>
        <v>11010212</v>
      </c>
    </row>
    <row r="528" spans="14:23" ht="24.95" customHeight="1">
      <c r="N528" s="9">
        <v>1</v>
      </c>
      <c r="O528" s="16" t="str">
        <f t="shared" si="87"/>
        <v>010301تخريب كلي ساختمانهاي خشتي، گلي و چينه‌اي، ‏شامل تمام عمليات تخريب.‏</v>
      </c>
      <c r="P528" s="115" t="s">
        <v>1030</v>
      </c>
      <c r="Q528" s="9">
        <v>1</v>
      </c>
      <c r="R528" s="9" t="s">
        <v>276</v>
      </c>
      <c r="S528" s="9" t="s">
        <v>277</v>
      </c>
      <c r="T528" s="119" t="s">
        <v>300</v>
      </c>
      <c r="U528" s="126" t="s">
        <v>275</v>
      </c>
      <c r="V528" s="127">
        <v>132500</v>
      </c>
      <c r="W528" s="17">
        <f t="shared" si="88"/>
        <v>11010301</v>
      </c>
    </row>
    <row r="529" spans="14:23" ht="24.95" customHeight="1">
      <c r="N529" s="9">
        <v>1</v>
      </c>
      <c r="O529" s="16" t="str">
        <f t="shared" si="87"/>
        <v>010302تخريب كلي ساختمانهاي آجري، سنگي و بلوكي با ‏ملاتهاي مختلف، شامل تمام عمليات تخريب.‏</v>
      </c>
      <c r="P529" s="115" t="s">
        <v>1031</v>
      </c>
      <c r="Q529" s="9">
        <v>1</v>
      </c>
      <c r="R529" s="9" t="s">
        <v>276</v>
      </c>
      <c r="S529" s="9" t="s">
        <v>277</v>
      </c>
      <c r="T529" s="119" t="s">
        <v>301</v>
      </c>
      <c r="U529" s="126" t="s">
        <v>275</v>
      </c>
      <c r="V529" s="127">
        <v>150000</v>
      </c>
      <c r="W529" s="17">
        <f t="shared" si="88"/>
        <v>11010302</v>
      </c>
    </row>
    <row r="530" spans="14:23" ht="24.95" customHeight="1">
      <c r="N530" s="9">
        <v>1</v>
      </c>
      <c r="O530" s="16" t="str">
        <f t="shared" si="87"/>
        <v>010401تخريب بناييهاي خشتي يا چينه‌هاي گلي (چينه باغي).‏</v>
      </c>
      <c r="P530" s="115" t="s">
        <v>1032</v>
      </c>
      <c r="Q530" s="9">
        <v>1</v>
      </c>
      <c r="R530" s="9" t="s">
        <v>276</v>
      </c>
      <c r="S530" s="9" t="s">
        <v>277</v>
      </c>
      <c r="T530" s="119" t="s">
        <v>302</v>
      </c>
      <c r="U530" s="126" t="s">
        <v>303</v>
      </c>
      <c r="V530" s="127">
        <v>44200</v>
      </c>
      <c r="W530" s="17">
        <f t="shared" si="88"/>
        <v>11010401</v>
      </c>
    </row>
    <row r="531" spans="14:23" ht="24.95" customHeight="1">
      <c r="N531" s="9">
        <v>1</v>
      </c>
      <c r="O531" s="16" t="str">
        <f t="shared" si="87"/>
        <v>010402تخريب بناييهاي آجري، بلوكي و سنگي كه باملات ‏ماسه و سيمان، يا باتارد چيده شده باشد.‏</v>
      </c>
      <c r="P531" s="115" t="s">
        <v>1033</v>
      </c>
      <c r="Q531" s="9">
        <v>1</v>
      </c>
      <c r="R531" s="9" t="s">
        <v>276</v>
      </c>
      <c r="S531" s="9" t="s">
        <v>277</v>
      </c>
      <c r="T531" s="119" t="s">
        <v>304</v>
      </c>
      <c r="U531" s="126" t="s">
        <v>303</v>
      </c>
      <c r="V531" s="127">
        <v>72700</v>
      </c>
      <c r="W531" s="17">
        <f t="shared" si="88"/>
        <v>11010402</v>
      </c>
    </row>
    <row r="532" spans="14:23" ht="24.95" customHeight="1">
      <c r="N532" s="9">
        <v>1</v>
      </c>
      <c r="O532" s="16" t="str">
        <f t="shared" si="87"/>
        <v>010403تخريب بناييهاي آجري، بلوكي و سنگي كه با ملات ‏گل آهك، ماسه آهك يا گچ و خاك چيده شده باشد.‏</v>
      </c>
      <c r="P532" s="115" t="s">
        <v>1034</v>
      </c>
      <c r="Q532" s="9">
        <v>1</v>
      </c>
      <c r="R532" s="9" t="s">
        <v>276</v>
      </c>
      <c r="S532" s="9" t="s">
        <v>277</v>
      </c>
      <c r="T532" s="119" t="s">
        <v>305</v>
      </c>
      <c r="U532" s="126" t="s">
        <v>303</v>
      </c>
      <c r="V532" s="127">
        <v>62800</v>
      </c>
      <c r="W532" s="17">
        <f t="shared" si="88"/>
        <v>11010403</v>
      </c>
    </row>
    <row r="533" spans="14:23" ht="24.95" customHeight="1">
      <c r="N533" s="9">
        <v>1</v>
      </c>
      <c r="O533" s="16" t="str">
        <f t="shared" si="87"/>
        <v>010404تخريب سقف آجري با تيرآهن يا بدون تيرآهن، ‏به‌هرضخامت، با برداشتن تيرآهن‌هاي مربوط.‏</v>
      </c>
      <c r="P533" s="115" t="s">
        <v>1035</v>
      </c>
      <c r="Q533" s="9">
        <v>1</v>
      </c>
      <c r="R533" s="9" t="s">
        <v>276</v>
      </c>
      <c r="S533" s="9" t="s">
        <v>277</v>
      </c>
      <c r="T533" s="119" t="s">
        <v>306</v>
      </c>
      <c r="U533" s="126" t="s">
        <v>303</v>
      </c>
      <c r="V533" s="127">
        <v>49100</v>
      </c>
      <c r="W533" s="17">
        <f t="shared" si="88"/>
        <v>11010404</v>
      </c>
    </row>
    <row r="534" spans="14:23" ht="24.95" customHeight="1">
      <c r="N534" s="9">
        <v>1</v>
      </c>
      <c r="O534" s="16" t="str">
        <f t="shared" si="87"/>
        <v>010405تخريب انواع بتن غيرمسلح، باهر عيار سيمان.‏</v>
      </c>
      <c r="P534" s="115" t="s">
        <v>1036</v>
      </c>
      <c r="Q534" s="9">
        <v>1</v>
      </c>
      <c r="R534" s="9" t="s">
        <v>276</v>
      </c>
      <c r="S534" s="9" t="s">
        <v>277</v>
      </c>
      <c r="T534" s="119" t="s">
        <v>307</v>
      </c>
      <c r="U534" s="126" t="s">
        <v>303</v>
      </c>
      <c r="V534" s="127">
        <v>804500</v>
      </c>
      <c r="W534" s="17">
        <f t="shared" si="88"/>
        <v>11010405</v>
      </c>
    </row>
    <row r="535" spans="14:23" ht="24.95" customHeight="1">
      <c r="N535" s="9">
        <v>1</v>
      </c>
      <c r="O535" s="16" t="str">
        <f t="shared" si="87"/>
        <v>010406تخريب بتن مسلح، با هرعيار سيمان و بريدن ميل‌گرد.‏</v>
      </c>
      <c r="P535" s="115" t="s">
        <v>1037</v>
      </c>
      <c r="Q535" s="9">
        <v>1</v>
      </c>
      <c r="R535" s="9" t="s">
        <v>276</v>
      </c>
      <c r="S535" s="9" t="s">
        <v>277</v>
      </c>
      <c r="T535" s="119" t="s">
        <v>308</v>
      </c>
      <c r="U535" s="126" t="s">
        <v>303</v>
      </c>
      <c r="V535" s="127">
        <v>963500</v>
      </c>
      <c r="W535" s="17">
        <f t="shared" si="88"/>
        <v>11010406</v>
      </c>
    </row>
    <row r="536" spans="14:23" ht="24.95" customHeight="1">
      <c r="N536" s="9">
        <v>1</v>
      </c>
      <c r="O536" s="16" t="str">
        <f t="shared" si="87"/>
        <v>010407تخريب شفته با هرعيار.‏</v>
      </c>
      <c r="P536" s="115" t="s">
        <v>1038</v>
      </c>
      <c r="Q536" s="9">
        <v>1</v>
      </c>
      <c r="R536" s="9" t="s">
        <v>276</v>
      </c>
      <c r="S536" s="9" t="s">
        <v>277</v>
      </c>
      <c r="T536" s="119" t="s">
        <v>309</v>
      </c>
      <c r="U536" s="126" t="s">
        <v>303</v>
      </c>
      <c r="V536" s="127">
        <v>137000</v>
      </c>
      <c r="W536" s="17">
        <f t="shared" si="88"/>
        <v>11010407</v>
      </c>
    </row>
    <row r="537" spans="14:23" ht="24.95" customHeight="1">
      <c r="N537" s="9">
        <v>1</v>
      </c>
      <c r="O537" s="16" t="str">
        <f t="shared" si="87"/>
        <v>010408تفكيك، دسته‌بندي و يا چيدن آجرها، بلوك‌ها، ‏سنگ‌ها و مصالح مشابه حاصل از تخريب، برحسب ‏حجم ظاهري مصالح چيده شده.‏</v>
      </c>
      <c r="P537" s="115" t="s">
        <v>1039</v>
      </c>
      <c r="Q537" s="9">
        <v>1</v>
      </c>
      <c r="R537" s="9" t="s">
        <v>276</v>
      </c>
      <c r="S537" s="9" t="s">
        <v>277</v>
      </c>
      <c r="T537" s="119" t="s">
        <v>310</v>
      </c>
      <c r="U537" s="126" t="s">
        <v>303</v>
      </c>
      <c r="V537" s="127">
        <v>89500</v>
      </c>
      <c r="W537" s="17">
        <f t="shared" si="88"/>
        <v>11010408</v>
      </c>
    </row>
    <row r="538" spans="14:23" ht="24.95" customHeight="1">
      <c r="N538" s="9">
        <v>1</v>
      </c>
      <c r="O538" s="16" t="str">
        <f t="shared" si="87"/>
        <v>010501برچيدن پله موزاييكي يا سنگي ريشه‌دار، به ‌هر عرض ‏و ارتفاع.‏</v>
      </c>
      <c r="P538" s="115" t="s">
        <v>1040</v>
      </c>
      <c r="Q538" s="9">
        <v>1</v>
      </c>
      <c r="R538" s="9" t="s">
        <v>276</v>
      </c>
      <c r="S538" s="9" t="s">
        <v>277</v>
      </c>
      <c r="T538" s="119" t="s">
        <v>311</v>
      </c>
      <c r="U538" s="126" t="s">
        <v>293</v>
      </c>
      <c r="V538" s="127">
        <v>41800</v>
      </c>
      <c r="W538" s="17">
        <f t="shared" si="88"/>
        <v>11010501</v>
      </c>
    </row>
    <row r="539" spans="14:23" ht="24.95" customHeight="1">
      <c r="N539" s="9">
        <v>1</v>
      </c>
      <c r="O539" s="16" t="str">
        <f t="shared" si="87"/>
        <v>010502برچيدن فرش كف آجري يا موزاييكي با هر نوع ‏ملات.‏</v>
      </c>
      <c r="P539" s="115" t="s">
        <v>1041</v>
      </c>
      <c r="Q539" s="9">
        <v>1</v>
      </c>
      <c r="R539" s="9" t="s">
        <v>276</v>
      </c>
      <c r="S539" s="9" t="s">
        <v>277</v>
      </c>
      <c r="T539" s="119" t="s">
        <v>312</v>
      </c>
      <c r="U539" s="126" t="s">
        <v>275</v>
      </c>
      <c r="V539" s="127">
        <v>12900</v>
      </c>
      <c r="W539" s="17">
        <f t="shared" si="88"/>
        <v>11010502</v>
      </c>
    </row>
    <row r="540" spans="14:23" ht="24.95" customHeight="1">
      <c r="N540" s="9">
        <v>1</v>
      </c>
      <c r="O540" s="16" t="str">
        <f t="shared" si="87"/>
        <v>010503برچيدن سنگ پله‌ها، يا فرش كف، يا ديوار كه با ‏سنگ پلاك اجرا شده‌اند همراه با ملات مربوط.‏</v>
      </c>
      <c r="P540" s="115" t="s">
        <v>1042</v>
      </c>
      <c r="Q540" s="9">
        <v>1</v>
      </c>
      <c r="R540" s="9" t="s">
        <v>276</v>
      </c>
      <c r="S540" s="9" t="s">
        <v>277</v>
      </c>
      <c r="T540" s="119" t="s">
        <v>313</v>
      </c>
      <c r="U540" s="126" t="s">
        <v>275</v>
      </c>
      <c r="V540" s="127">
        <v>24700</v>
      </c>
      <c r="W540" s="17">
        <f t="shared" si="88"/>
        <v>11010503</v>
      </c>
    </row>
    <row r="541" spans="14:23" ht="24.95" customHeight="1">
      <c r="N541" s="9">
        <v>1</v>
      </c>
      <c r="O541" s="16" t="str">
        <f t="shared" si="87"/>
        <v>010504برچيدن فرش كف از سنگهاي ريشه دار يا قلوه، ‏همراه با ملات مربوط.‏</v>
      </c>
      <c r="P541" s="115" t="s">
        <v>1043</v>
      </c>
      <c r="Q541" s="9">
        <v>1</v>
      </c>
      <c r="R541" s="9" t="s">
        <v>276</v>
      </c>
      <c r="S541" s="9" t="s">
        <v>277</v>
      </c>
      <c r="T541" s="119" t="s">
        <v>314</v>
      </c>
      <c r="U541" s="126" t="s">
        <v>275</v>
      </c>
      <c r="V541" s="127">
        <v>21300</v>
      </c>
      <c r="W541" s="17">
        <f t="shared" si="88"/>
        <v>11010504</v>
      </c>
    </row>
    <row r="542" spans="14:23" ht="24.95" customHeight="1">
      <c r="N542" s="9">
        <v>1</v>
      </c>
      <c r="O542" s="16" t="str">
        <f t="shared" si="87"/>
        <v>010505برچيدن سراميك يا كاشي لعابي با ملات مربوط و ‏تراشيدن ملات باقي مانده روي ديوار يا كف.‏</v>
      </c>
      <c r="P542" s="115" t="s">
        <v>1044</v>
      </c>
      <c r="Q542" s="9">
        <v>1</v>
      </c>
      <c r="R542" s="9" t="s">
        <v>276</v>
      </c>
      <c r="S542" s="9" t="s">
        <v>277</v>
      </c>
      <c r="T542" s="119" t="s">
        <v>315</v>
      </c>
      <c r="U542" s="126" t="s">
        <v>275</v>
      </c>
      <c r="V542" s="127">
        <v>22300</v>
      </c>
      <c r="W542" s="17">
        <f t="shared" si="88"/>
        <v>11010505</v>
      </c>
    </row>
    <row r="543" spans="14:23" ht="24.95" customHeight="1">
      <c r="N543" s="9">
        <v>1</v>
      </c>
      <c r="O543" s="16" t="str">
        <f t="shared" si="87"/>
        <v>010506تراشيدن كاهگل پشت بام به‌هر ضخامت.‏</v>
      </c>
      <c r="P543" s="115" t="s">
        <v>1045</v>
      </c>
      <c r="Q543" s="9">
        <v>1</v>
      </c>
      <c r="R543" s="9" t="s">
        <v>276</v>
      </c>
      <c r="S543" s="9" t="s">
        <v>277</v>
      </c>
      <c r="T543" s="119" t="s">
        <v>316</v>
      </c>
      <c r="U543" s="126" t="s">
        <v>275</v>
      </c>
      <c r="V543" s="127">
        <v>7950</v>
      </c>
      <c r="W543" s="17">
        <f t="shared" si="88"/>
        <v>11010506</v>
      </c>
    </row>
    <row r="544" spans="14:23" ht="24.95" customHeight="1">
      <c r="N544" s="9">
        <v>1</v>
      </c>
      <c r="O544" s="16" t="str">
        <f t="shared" si="87"/>
        <v>010507تراشيدن اندود كاهگل ديوارها يا سقفها همراه با اندود ‏گچ روي آن، به‌هر ضخامت.‏</v>
      </c>
      <c r="P544" s="115" t="s">
        <v>1046</v>
      </c>
      <c r="Q544" s="9">
        <v>1</v>
      </c>
      <c r="R544" s="9" t="s">
        <v>276</v>
      </c>
      <c r="S544" s="9" t="s">
        <v>277</v>
      </c>
      <c r="T544" s="119" t="s">
        <v>317</v>
      </c>
      <c r="U544" s="126" t="s">
        <v>275</v>
      </c>
      <c r="V544" s="127">
        <v>8750</v>
      </c>
      <c r="W544" s="17">
        <f t="shared" si="88"/>
        <v>11010507</v>
      </c>
    </row>
    <row r="545" spans="14:23" ht="24.95" customHeight="1">
      <c r="N545" s="9">
        <v>1</v>
      </c>
      <c r="O545" s="16" t="str">
        <f t="shared" si="87"/>
        <v>010508تراشيدن اندود گچ و خاك ديوارها يا سقفها همراه با ‏اندود گچ روي آن، به‌هر ضخامت.‏</v>
      </c>
      <c r="P545" s="115" t="s">
        <v>1047</v>
      </c>
      <c r="Q545" s="9">
        <v>1</v>
      </c>
      <c r="R545" s="9" t="s">
        <v>276</v>
      </c>
      <c r="S545" s="9" t="s">
        <v>277</v>
      </c>
      <c r="T545" s="119" t="s">
        <v>318</v>
      </c>
      <c r="U545" s="126" t="s">
        <v>275</v>
      </c>
      <c r="V545" s="127">
        <v>17900</v>
      </c>
      <c r="W545" s="17">
        <f t="shared" si="88"/>
        <v>11010508</v>
      </c>
    </row>
    <row r="546" spans="14:23" ht="24.95" customHeight="1">
      <c r="N546" s="9">
        <v>1</v>
      </c>
      <c r="O546" s="16" t="str">
        <f t="shared" si="87"/>
        <v>010509تراشيدن اندودهاي ماسه سيمان، يا باتارد، يا ماسه ‏آهك، به‌هر ضخامت.‏</v>
      </c>
      <c r="P546" s="115" t="s">
        <v>1048</v>
      </c>
      <c r="Q546" s="9">
        <v>1</v>
      </c>
      <c r="R546" s="9" t="s">
        <v>276</v>
      </c>
      <c r="S546" s="9" t="s">
        <v>277</v>
      </c>
      <c r="T546" s="119" t="s">
        <v>319</v>
      </c>
      <c r="U546" s="126" t="s">
        <v>275</v>
      </c>
      <c r="V546" s="127">
        <v>49700</v>
      </c>
      <c r="W546" s="17">
        <f t="shared" si="88"/>
        <v>11010509</v>
      </c>
    </row>
    <row r="547" spans="14:23" ht="24.95" customHeight="1">
      <c r="N547" s="9">
        <v>1</v>
      </c>
      <c r="O547" s="16" t="str">
        <f t="shared" si="87"/>
        <v>010510درآوردن بند كهنه گچي، يا گچ و خاكستر و خاك و ‏مانند آن، و پاك كردن درزها برحسب سطح ديوار.‏</v>
      </c>
      <c r="P547" s="115" t="s">
        <v>1049</v>
      </c>
      <c r="Q547" s="9">
        <v>1</v>
      </c>
      <c r="R547" s="9" t="s">
        <v>276</v>
      </c>
      <c r="S547" s="9" t="s">
        <v>277</v>
      </c>
      <c r="T547" s="119" t="s">
        <v>320</v>
      </c>
      <c r="U547" s="126" t="s">
        <v>275</v>
      </c>
      <c r="V547" s="127">
        <v>11300</v>
      </c>
      <c r="W547" s="17">
        <f t="shared" si="88"/>
        <v>11010510</v>
      </c>
    </row>
    <row r="548" spans="14:23" ht="24.95" customHeight="1">
      <c r="N548" s="9">
        <v>1</v>
      </c>
      <c r="O548" s="16" t="str">
        <f t="shared" si="87"/>
        <v>010511درآوردن بندهاي با ملات ماسه سيمان يا ماسه آهك و ‏مانندآن، و پاك كردن و شستن درزها برحسب سطح ‏ديوار.‏</v>
      </c>
      <c r="P548" s="115" t="s">
        <v>1050</v>
      </c>
      <c r="Q548" s="9">
        <v>1</v>
      </c>
      <c r="R548" s="9" t="s">
        <v>276</v>
      </c>
      <c r="S548" s="9" t="s">
        <v>277</v>
      </c>
      <c r="T548" s="119" t="s">
        <v>321</v>
      </c>
      <c r="U548" s="126" t="s">
        <v>275</v>
      </c>
      <c r="V548" s="127">
        <v>16700</v>
      </c>
      <c r="W548" s="17">
        <f t="shared" si="88"/>
        <v>11010511</v>
      </c>
    </row>
    <row r="549" spans="14:23" ht="24.95" customHeight="1">
      <c r="N549" s="9">
        <v>1</v>
      </c>
      <c r="O549" s="16" t="str">
        <f t="shared" si="87"/>
        <v>010512برچيدن سقف اطاقهايي كه با تير چوبي و حصير و ‏توفال و كاه گل پوشيده شده است.‏</v>
      </c>
      <c r="P549" s="115" t="s">
        <v>1051</v>
      </c>
      <c r="Q549" s="9">
        <v>1</v>
      </c>
      <c r="R549" s="9" t="s">
        <v>276</v>
      </c>
      <c r="S549" s="9" t="s">
        <v>277</v>
      </c>
      <c r="T549" s="119" t="s">
        <v>322</v>
      </c>
      <c r="U549" s="126" t="s">
        <v>275</v>
      </c>
      <c r="V549" s="127">
        <v>124000</v>
      </c>
      <c r="W549" s="17">
        <f t="shared" si="88"/>
        <v>11010512</v>
      </c>
    </row>
    <row r="550" spans="14:23" ht="24.95" customHeight="1">
      <c r="N550" s="9">
        <v>1</v>
      </c>
      <c r="O550" s="16" t="str">
        <f t="shared" si="87"/>
        <v>010513برچيدن هر نوع سفال بام.‏</v>
      </c>
      <c r="P550" s="115" t="s">
        <v>1052</v>
      </c>
      <c r="Q550" s="9">
        <v>1</v>
      </c>
      <c r="R550" s="9" t="s">
        <v>276</v>
      </c>
      <c r="S550" s="9" t="s">
        <v>277</v>
      </c>
      <c r="T550" s="119" t="s">
        <v>323</v>
      </c>
      <c r="U550" s="126" t="s">
        <v>275</v>
      </c>
      <c r="V550" s="127">
        <v>8230</v>
      </c>
      <c r="W550" s="17">
        <f t="shared" si="88"/>
        <v>11010513</v>
      </c>
    </row>
    <row r="551" spans="14:23" ht="24.95" customHeight="1">
      <c r="N551" s="9">
        <v>1</v>
      </c>
      <c r="O551" s="16" t="str">
        <f t="shared" si="87"/>
        <v>010514برچيدن عايقكاري، اعم از قيرگوني مشمع قيراندود و ‏يا مشابه آن، هر چند لا كه باشد.‏</v>
      </c>
      <c r="P551" s="115" t="s">
        <v>1053</v>
      </c>
      <c r="Q551" s="9">
        <v>1</v>
      </c>
      <c r="R551" s="9" t="s">
        <v>276</v>
      </c>
      <c r="S551" s="9" t="s">
        <v>277</v>
      </c>
      <c r="T551" s="119" t="s">
        <v>324</v>
      </c>
      <c r="U551" s="126" t="s">
        <v>275</v>
      </c>
      <c r="V551" s="127">
        <v>7270</v>
      </c>
      <c r="W551" s="17">
        <f t="shared" si="88"/>
        <v>11010514</v>
      </c>
    </row>
    <row r="552" spans="14:23" ht="24.95" customHeight="1">
      <c r="N552" s="9">
        <v>1</v>
      </c>
      <c r="O552" s="16" t="str">
        <f t="shared" si="87"/>
        <v>010515برچيدن (تخريب) جدول‌هاي بتني پيش ساخته.‏</v>
      </c>
      <c r="P552" s="115" t="s">
        <v>1054</v>
      </c>
      <c r="Q552" s="9">
        <v>1</v>
      </c>
      <c r="R552" s="9" t="s">
        <v>276</v>
      </c>
      <c r="S552" s="9" t="s">
        <v>277</v>
      </c>
      <c r="T552" s="119" t="s">
        <v>325</v>
      </c>
      <c r="U552" s="126" t="s">
        <v>293</v>
      </c>
      <c r="V552" s="127">
        <v>27400</v>
      </c>
      <c r="W552" s="17">
        <f t="shared" si="88"/>
        <v>11010515</v>
      </c>
    </row>
    <row r="553" spans="14:23" ht="24.95" customHeight="1">
      <c r="N553" s="9">
        <v>1</v>
      </c>
      <c r="O553" s="16" t="str">
        <f t="shared" si="87"/>
        <v>010601برچيدن تخته زير شيرواني يا توفال سقف.‏</v>
      </c>
      <c r="P553" s="115" t="s">
        <v>1055</v>
      </c>
      <c r="Q553" s="9">
        <v>1</v>
      </c>
      <c r="R553" s="9" t="s">
        <v>276</v>
      </c>
      <c r="S553" s="9" t="s">
        <v>277</v>
      </c>
      <c r="T553" s="119" t="s">
        <v>326</v>
      </c>
      <c r="U553" s="126" t="s">
        <v>275</v>
      </c>
      <c r="V553" s="127">
        <v>11000</v>
      </c>
      <c r="W553" s="17">
        <f t="shared" si="88"/>
        <v>11010601</v>
      </c>
    </row>
    <row r="554" spans="14:23" ht="24.95" customHeight="1">
      <c r="N554" s="9">
        <v>1</v>
      </c>
      <c r="O554" s="16" t="str">
        <f t="shared" si="87"/>
        <v>010602برچيدن لاپه چوبي به‌طور كامل، بر حسب سطح ‏تصوير افقي سقف.‏</v>
      </c>
      <c r="P554" s="115" t="s">
        <v>1056</v>
      </c>
      <c r="Q554" s="9">
        <v>1</v>
      </c>
      <c r="R554" s="9" t="s">
        <v>276</v>
      </c>
      <c r="S554" s="9" t="s">
        <v>277</v>
      </c>
      <c r="T554" s="119" t="s">
        <v>327</v>
      </c>
      <c r="U554" s="126" t="s">
        <v>275</v>
      </c>
      <c r="V554" s="127">
        <v>64400</v>
      </c>
      <c r="W554" s="17">
        <f t="shared" si="88"/>
        <v>11010602</v>
      </c>
    </row>
    <row r="555" spans="14:23" ht="24.95" customHeight="1">
      <c r="N555" s="9">
        <v>1</v>
      </c>
      <c r="O555" s="16" t="str">
        <f t="shared" si="87"/>
        <v>010603برچيدن خرپاي چوبي، به‌انضمام اتصالات و تير ‏ريزيهاي چوبي بين خرپاها، برحسب سطح تصوير ‏افقي سقف.‏</v>
      </c>
      <c r="P555" s="115" t="s">
        <v>1057</v>
      </c>
      <c r="Q555" s="9">
        <v>1</v>
      </c>
      <c r="R555" s="9" t="s">
        <v>276</v>
      </c>
      <c r="S555" s="9" t="s">
        <v>277</v>
      </c>
      <c r="T555" s="119" t="s">
        <v>328</v>
      </c>
      <c r="U555" s="126" t="s">
        <v>275</v>
      </c>
      <c r="V555" s="127">
        <v>73300</v>
      </c>
      <c r="W555" s="17">
        <f t="shared" si="88"/>
        <v>11010603</v>
      </c>
    </row>
    <row r="556" spans="14:23" ht="24.95" customHeight="1">
      <c r="N556" s="9">
        <v>1</v>
      </c>
      <c r="O556" s="16" t="str">
        <f t="shared" si="87"/>
        <v>010604برچيدن در و پنجره چوبي، همراه با چهار چوب ‏مربوط.‏</v>
      </c>
      <c r="P556" s="115" t="s">
        <v>1058</v>
      </c>
      <c r="Q556" s="9">
        <v>1</v>
      </c>
      <c r="R556" s="9" t="s">
        <v>276</v>
      </c>
      <c r="S556" s="9" t="s">
        <v>277</v>
      </c>
      <c r="T556" s="119" t="s">
        <v>329</v>
      </c>
      <c r="U556" s="126" t="s">
        <v>330</v>
      </c>
      <c r="V556" s="127">
        <v>39000</v>
      </c>
      <c r="W556" s="17">
        <f t="shared" si="88"/>
        <v>11010604</v>
      </c>
    </row>
    <row r="557" spans="14:23" ht="24.95" customHeight="1">
      <c r="N557" s="9">
        <v>1</v>
      </c>
      <c r="O557" s="16" t="str">
        <f t="shared" si="87"/>
        <v>010605برچيدن پاراوان چوبي يا فلزي.‏</v>
      </c>
      <c r="P557" s="115" t="s">
        <v>1059</v>
      </c>
      <c r="Q557" s="9">
        <v>1</v>
      </c>
      <c r="R557" s="9" t="s">
        <v>276</v>
      </c>
      <c r="S557" s="9" t="s">
        <v>277</v>
      </c>
      <c r="T557" s="119" t="s">
        <v>331</v>
      </c>
      <c r="U557" s="126" t="s">
        <v>275</v>
      </c>
      <c r="V557" s="127">
        <v>33200</v>
      </c>
      <c r="W557" s="17">
        <f t="shared" si="88"/>
        <v>11010605</v>
      </c>
    </row>
    <row r="558" spans="14:23" ht="24.95" customHeight="1">
      <c r="N558" s="9">
        <v>1</v>
      </c>
      <c r="O558" s="16" t="str">
        <f t="shared" si="87"/>
        <v>010606باز كردن قفل و يراق آلات در و پنجره لولا، چفت، ‏دستگيره و مانند آن، برحسب هر در يا پنجره.‏</v>
      </c>
      <c r="P558" s="115" t="s">
        <v>1060</v>
      </c>
      <c r="Q558" s="9">
        <v>1</v>
      </c>
      <c r="R558" s="9" t="s">
        <v>276</v>
      </c>
      <c r="S558" s="9" t="s">
        <v>277</v>
      </c>
      <c r="T558" s="119" t="s">
        <v>332</v>
      </c>
      <c r="U558" s="126" t="s">
        <v>330</v>
      </c>
      <c r="V558" s="127">
        <v>10600</v>
      </c>
      <c r="W558" s="17">
        <f t="shared" si="88"/>
        <v>11010606</v>
      </c>
    </row>
    <row r="559" spans="14:23" ht="24.95" customHeight="1">
      <c r="N559" s="9">
        <v>1</v>
      </c>
      <c r="O559" s="16" t="str">
        <f t="shared" si="87"/>
        <v>010701برچيدن پنجره يا درهاي فلزي، همراه با قاب مربوط.‏</v>
      </c>
      <c r="P559" s="115" t="s">
        <v>1061</v>
      </c>
      <c r="Q559" s="9">
        <v>1</v>
      </c>
      <c r="R559" s="9" t="s">
        <v>276</v>
      </c>
      <c r="S559" s="9" t="s">
        <v>277</v>
      </c>
      <c r="T559" s="119" t="s">
        <v>333</v>
      </c>
      <c r="U559" s="126" t="s">
        <v>330</v>
      </c>
      <c r="V559" s="127">
        <v>55100</v>
      </c>
      <c r="W559" s="17">
        <f t="shared" si="88"/>
        <v>11010701</v>
      </c>
    </row>
    <row r="560" spans="14:23" ht="24.95" customHeight="1">
      <c r="N560" s="9">
        <v>1</v>
      </c>
      <c r="O560" s="16" t="str">
        <f t="shared" si="87"/>
        <v>010702برچيدن و صاف كردن (در حد امكان)، و دور چين ‏كردن آهن ورق صاف يا کرکره‌اي از روي شيرواني، ‏سايه‌بان، جان‌پناه، كف پنجره و مانند آن، برحسب ‏سطح برچيده شده.‏</v>
      </c>
      <c r="P560" s="115" t="s">
        <v>1062</v>
      </c>
      <c r="Q560" s="9">
        <v>1</v>
      </c>
      <c r="R560" s="9" t="s">
        <v>276</v>
      </c>
      <c r="S560" s="9" t="s">
        <v>277</v>
      </c>
      <c r="T560" s="119" t="s">
        <v>334</v>
      </c>
      <c r="U560" s="126" t="s">
        <v>275</v>
      </c>
      <c r="V560" s="127">
        <v>16600</v>
      </c>
      <c r="W560" s="17">
        <f t="shared" si="88"/>
        <v>11010702</v>
      </c>
    </row>
    <row r="561" spans="14:23" ht="24.95" customHeight="1">
      <c r="N561" s="9">
        <v>1</v>
      </c>
      <c r="O561" s="16" t="str">
        <f t="shared" si="87"/>
        <v>010704برچيدن ورق‌هاي صاف يا موجدار آزبست سيمان، ‏برحسب سطح برچيده شده.‏</v>
      </c>
      <c r="P561" s="115" t="s">
        <v>1063</v>
      </c>
      <c r="Q561" s="9">
        <v>1</v>
      </c>
      <c r="R561" s="9" t="s">
        <v>276</v>
      </c>
      <c r="S561" s="9" t="s">
        <v>277</v>
      </c>
      <c r="T561" s="119" t="s">
        <v>335</v>
      </c>
      <c r="U561" s="126" t="s">
        <v>275</v>
      </c>
      <c r="V561" s="127">
        <v>17400</v>
      </c>
      <c r="W561" s="17">
        <f t="shared" si="88"/>
        <v>11010704</v>
      </c>
    </row>
    <row r="562" spans="14:23" ht="24.95" customHeight="1">
      <c r="N562" s="9">
        <v>1</v>
      </c>
      <c r="O562" s="16" t="str">
        <f t="shared" si="87"/>
        <v>010705برچيدن هرنوع اسكلت فلزي ساختمان، برج آب ‏فلزي و مانند آن، با هر نوع تيرآهن، ناوداني، نبشي، ‏لوله و ورق و ساير پروفيلهاي فلزي، با هرگونه ‏اتصال.‏</v>
      </c>
      <c r="P562" s="115" t="s">
        <v>1064</v>
      </c>
      <c r="Q562" s="9">
        <v>1</v>
      </c>
      <c r="R562" s="9" t="s">
        <v>276</v>
      </c>
      <c r="S562" s="9" t="s">
        <v>277</v>
      </c>
      <c r="T562" s="119" t="s">
        <v>827</v>
      </c>
      <c r="U562" s="126" t="s">
        <v>828</v>
      </c>
      <c r="V562" s="127">
        <v>1150</v>
      </c>
      <c r="W562" s="17">
        <f t="shared" si="88"/>
        <v>11010705</v>
      </c>
    </row>
    <row r="563" spans="14:23" ht="24.95" customHeight="1">
      <c r="N563" s="9">
        <v>1</v>
      </c>
      <c r="O563" s="16" t="str">
        <f t="shared" si="87"/>
        <v>010706برچيدن هر نوع فنس از توري سيمي يا سيم خاردار، ‏با پايه‌هاي مربوط.‏</v>
      </c>
      <c r="P563" s="115" t="s">
        <v>1065</v>
      </c>
      <c r="Q563" s="9">
        <v>1</v>
      </c>
      <c r="R563" s="9" t="s">
        <v>276</v>
      </c>
      <c r="S563" s="9" t="s">
        <v>277</v>
      </c>
      <c r="T563" s="119" t="s">
        <v>829</v>
      </c>
      <c r="U563" s="126" t="s">
        <v>293</v>
      </c>
      <c r="V563" s="127">
        <v>24900</v>
      </c>
      <c r="W563" s="17">
        <f t="shared" si="88"/>
        <v>11010706</v>
      </c>
    </row>
    <row r="564" spans="14:23" ht="24.95" customHeight="1">
      <c r="N564" s="9">
        <v>1</v>
      </c>
      <c r="O564" s="16" t="str">
        <f t="shared" si="87"/>
        <v>010801برچيدن كاسه ظرفشويي، روشويي پيسوار، بيده، ‏توالت فرنگي، دوش يا فلاش تانك.‏</v>
      </c>
      <c r="P564" s="115" t="s">
        <v>1066</v>
      </c>
      <c r="Q564" s="9">
        <v>1</v>
      </c>
      <c r="R564" s="9" t="s">
        <v>276</v>
      </c>
      <c r="S564" s="9" t="s">
        <v>277</v>
      </c>
      <c r="T564" s="119" t="s">
        <v>830</v>
      </c>
      <c r="U564" s="126" t="s">
        <v>831</v>
      </c>
      <c r="V564" s="127">
        <v>37800</v>
      </c>
      <c r="W564" s="17">
        <f t="shared" si="88"/>
        <v>11010801</v>
      </c>
    </row>
    <row r="565" spans="14:23" ht="24.95" customHeight="1">
      <c r="N565" s="9">
        <v>1</v>
      </c>
      <c r="O565" s="16" t="str">
        <f t="shared" si="87"/>
        <v>010802بر چيدن مستراح شرقي و وان حمام.‏</v>
      </c>
      <c r="P565" s="115" t="s">
        <v>1067</v>
      </c>
      <c r="Q565" s="9">
        <v>1</v>
      </c>
      <c r="R565" s="9" t="s">
        <v>276</v>
      </c>
      <c r="S565" s="9" t="s">
        <v>277</v>
      </c>
      <c r="T565" s="119" t="s">
        <v>832</v>
      </c>
      <c r="U565" s="126" t="s">
        <v>831</v>
      </c>
      <c r="V565" s="127">
        <v>35800</v>
      </c>
      <c r="W565" s="17">
        <f t="shared" si="88"/>
        <v>11010802</v>
      </c>
    </row>
    <row r="566" spans="14:23" ht="24.95" customHeight="1">
      <c r="N566" s="9">
        <v>1</v>
      </c>
      <c r="O566" s="16" t="str">
        <f t="shared" ref="O566:O629" si="89">CONCATENATE(P566,T566)</f>
        <v>010803برچيدن لوله فلزي روكار، با قطر تا 2 اينچ.‏</v>
      </c>
      <c r="P566" s="115" t="s">
        <v>1068</v>
      </c>
      <c r="Q566" s="9">
        <v>1</v>
      </c>
      <c r="R566" s="9" t="s">
        <v>276</v>
      </c>
      <c r="S566" s="9" t="s">
        <v>277</v>
      </c>
      <c r="T566" s="119" t="s">
        <v>833</v>
      </c>
      <c r="U566" s="126" t="s">
        <v>293</v>
      </c>
      <c r="V566" s="127">
        <v>8980</v>
      </c>
      <c r="W566" s="17">
        <f t="shared" ref="W566:W629" si="90">P566+11000000</f>
        <v>11010803</v>
      </c>
    </row>
    <row r="567" spans="14:23" ht="24.95" customHeight="1">
      <c r="N567" s="9">
        <v>1</v>
      </c>
      <c r="O567" s="16" t="str">
        <f t="shared" si="89"/>
        <v>010804برچيدن لوله فلزي توكار، با قطر تا 2 اينچ.‏</v>
      </c>
      <c r="P567" s="115" t="s">
        <v>1069</v>
      </c>
      <c r="Q567" s="9">
        <v>1</v>
      </c>
      <c r="R567" s="9" t="s">
        <v>276</v>
      </c>
      <c r="S567" s="9" t="s">
        <v>277</v>
      </c>
      <c r="T567" s="119" t="s">
        <v>834</v>
      </c>
      <c r="U567" s="126" t="s">
        <v>293</v>
      </c>
      <c r="V567" s="127">
        <v>10400</v>
      </c>
      <c r="W567" s="17">
        <f t="shared" si="90"/>
        <v>11010804</v>
      </c>
    </row>
    <row r="568" spans="14:23" ht="24.95" customHeight="1">
      <c r="N568" s="9">
        <v>1</v>
      </c>
      <c r="O568" s="16" t="str">
        <f t="shared" si="89"/>
        <v>010805بر چيدن لوله فلزي روكار، با قطر بيش از 2 اينچ.‏</v>
      </c>
      <c r="P568" s="115" t="s">
        <v>1070</v>
      </c>
      <c r="Q568" s="9">
        <v>1</v>
      </c>
      <c r="R568" s="9" t="s">
        <v>276</v>
      </c>
      <c r="S568" s="9" t="s">
        <v>277</v>
      </c>
      <c r="T568" s="119" t="s">
        <v>835</v>
      </c>
      <c r="U568" s="126" t="s">
        <v>293</v>
      </c>
      <c r="V568" s="127">
        <v>14400</v>
      </c>
      <c r="W568" s="17">
        <f t="shared" si="90"/>
        <v>11010805</v>
      </c>
    </row>
    <row r="569" spans="14:23" ht="24.95" customHeight="1">
      <c r="N569" s="9">
        <v>1</v>
      </c>
      <c r="O569" s="16" t="str">
        <f t="shared" si="89"/>
        <v>010806برچيدن لوله فلزي توكار، با قطر بيش از 2 اينچ.‏</v>
      </c>
      <c r="P569" s="115" t="s">
        <v>1071</v>
      </c>
      <c r="Q569" s="9">
        <v>1</v>
      </c>
      <c r="R569" s="9" t="s">
        <v>276</v>
      </c>
      <c r="S569" s="9" t="s">
        <v>277</v>
      </c>
      <c r="T569" s="119" t="s">
        <v>836</v>
      </c>
      <c r="U569" s="126" t="s">
        <v>293</v>
      </c>
      <c r="V569" s="127">
        <v>16600</v>
      </c>
      <c r="W569" s="17">
        <f t="shared" si="90"/>
        <v>11010806</v>
      </c>
    </row>
    <row r="570" spans="14:23" ht="24.95" customHeight="1">
      <c r="N570" s="9">
        <v>1</v>
      </c>
      <c r="O570" s="16" t="str">
        <f t="shared" si="89"/>
        <v>010807برچيدن لوله‌هاي آزبست سيمان يا چدني فاضلاب.‏</v>
      </c>
      <c r="P570" s="115" t="s">
        <v>1072</v>
      </c>
      <c r="Q570" s="9">
        <v>1</v>
      </c>
      <c r="R570" s="9" t="s">
        <v>276</v>
      </c>
      <c r="S570" s="9" t="s">
        <v>277</v>
      </c>
      <c r="T570" s="119" t="s">
        <v>837</v>
      </c>
      <c r="U570" s="126" t="s">
        <v>293</v>
      </c>
      <c r="V570" s="127">
        <v>41600</v>
      </c>
      <c r="W570" s="17">
        <f t="shared" si="90"/>
        <v>11010807</v>
      </c>
    </row>
    <row r="571" spans="14:23" ht="24.95" customHeight="1">
      <c r="N571" s="9">
        <v>1</v>
      </c>
      <c r="O571" s="16" t="str">
        <f t="shared" si="89"/>
        <v>010808برچيدن سيمهاي برق، تلفن، زنگ اخبار و مانند آن، ‏اعم از روكار و توكار (سيمهايي كه داخل يك لوله ‏باشند، يك رشته محسوب مي‌شوند).‏</v>
      </c>
      <c r="P571" s="115" t="s">
        <v>1073</v>
      </c>
      <c r="Q571" s="9">
        <v>1</v>
      </c>
      <c r="R571" s="9" t="s">
        <v>276</v>
      </c>
      <c r="S571" s="9" t="s">
        <v>277</v>
      </c>
      <c r="T571" s="119" t="s">
        <v>838</v>
      </c>
      <c r="U571" s="126" t="s">
        <v>293</v>
      </c>
      <c r="V571" s="127">
        <v>855</v>
      </c>
      <c r="W571" s="17">
        <f t="shared" si="90"/>
        <v>11010808</v>
      </c>
    </row>
    <row r="572" spans="14:23" ht="24.95" customHeight="1">
      <c r="N572" s="9">
        <v>1</v>
      </c>
      <c r="O572" s="16" t="str">
        <f t="shared" si="89"/>
        <v>010809برچيدن هرنوع چراغهاي سقفي و پنكه سقفي، يا ‏كارهاي مشابه آن.‏</v>
      </c>
      <c r="P572" s="115" t="s">
        <v>1074</v>
      </c>
      <c r="Q572" s="9">
        <v>1</v>
      </c>
      <c r="R572" s="9" t="s">
        <v>276</v>
      </c>
      <c r="S572" s="9" t="s">
        <v>277</v>
      </c>
      <c r="T572" s="119" t="s">
        <v>839</v>
      </c>
      <c r="U572" s="126" t="s">
        <v>330</v>
      </c>
      <c r="V572" s="127">
        <v>13200</v>
      </c>
      <c r="W572" s="17">
        <f t="shared" si="90"/>
        <v>11010809</v>
      </c>
    </row>
    <row r="573" spans="14:23" ht="24.95" customHeight="1">
      <c r="N573" s="9">
        <v>1</v>
      </c>
      <c r="O573" s="16" t="str">
        <f t="shared" si="89"/>
        <v>010810برچيدن هرنوع كليد و پريز معمولي و كارهاي مشابه، ‏توكار يا روكار.‏</v>
      </c>
      <c r="P573" s="115" t="s">
        <v>1075</v>
      </c>
      <c r="Q573" s="9">
        <v>1</v>
      </c>
      <c r="R573" s="9" t="s">
        <v>276</v>
      </c>
      <c r="S573" s="9" t="s">
        <v>277</v>
      </c>
      <c r="T573" s="119" t="s">
        <v>840</v>
      </c>
      <c r="U573" s="126" t="s">
        <v>330</v>
      </c>
      <c r="V573" s="127">
        <v>7780</v>
      </c>
      <c r="W573" s="17">
        <f t="shared" si="90"/>
        <v>11010810</v>
      </c>
    </row>
    <row r="574" spans="14:23" ht="24.95" customHeight="1">
      <c r="N574" s="9">
        <v>1</v>
      </c>
      <c r="O574" s="16" t="str">
        <f t="shared" si="89"/>
        <v>010811برچيدن هر نوع كابل روي سطوح ديوار، سقف و ‏کف.‏</v>
      </c>
      <c r="P574" s="115" t="s">
        <v>1076</v>
      </c>
      <c r="Q574" s="9">
        <v>1</v>
      </c>
      <c r="R574" s="9" t="s">
        <v>276</v>
      </c>
      <c r="S574" s="9" t="s">
        <v>277</v>
      </c>
      <c r="T574" s="119" t="s">
        <v>841</v>
      </c>
      <c r="U574" s="126" t="s">
        <v>293</v>
      </c>
      <c r="V574" s="127">
        <v>2280</v>
      </c>
      <c r="W574" s="17">
        <f t="shared" si="90"/>
        <v>11010811</v>
      </c>
    </row>
    <row r="575" spans="14:23" ht="24.95" customHeight="1">
      <c r="N575" s="9">
        <v>1</v>
      </c>
      <c r="O575" s="16" t="str">
        <f t="shared" si="89"/>
        <v>010901كندن آسفالت پشت بام به‌هر ضخامت تا 3 سانتيمتر.‏</v>
      </c>
      <c r="P575" s="115" t="s">
        <v>1077</v>
      </c>
      <c r="Q575" s="9">
        <v>1</v>
      </c>
      <c r="R575" s="9" t="s">
        <v>276</v>
      </c>
      <c r="S575" s="9" t="s">
        <v>277</v>
      </c>
      <c r="T575" s="119" t="s">
        <v>842</v>
      </c>
      <c r="U575" s="126" t="s">
        <v>275</v>
      </c>
      <c r="V575" s="127">
        <v>25500</v>
      </c>
      <c r="W575" s="17">
        <f t="shared" si="90"/>
        <v>11010901</v>
      </c>
    </row>
    <row r="576" spans="14:23" ht="24.95" customHeight="1">
      <c r="N576" s="9">
        <v>1</v>
      </c>
      <c r="O576" s="16" t="str">
        <f t="shared" si="89"/>
        <v>010902اضافه بها نسبت به رديف 010901 به ازاي هر ‏سانتيمتر اضافه ضخامت نسبت به مازاد 3 سانتيمتر ‏‏(کسر سانتيمتر به تناسب محاسبه مي شود).‏</v>
      </c>
      <c r="P576" s="115" t="s">
        <v>1078</v>
      </c>
      <c r="Q576" s="9">
        <v>1</v>
      </c>
      <c r="R576" s="9" t="s">
        <v>276</v>
      </c>
      <c r="S576" s="9" t="s">
        <v>277</v>
      </c>
      <c r="T576" s="119" t="s">
        <v>843</v>
      </c>
      <c r="U576" s="126" t="s">
        <v>275</v>
      </c>
      <c r="V576" s="127">
        <v>7950</v>
      </c>
      <c r="W576" s="17">
        <f t="shared" si="90"/>
        <v>11010902</v>
      </c>
    </row>
    <row r="577" spans="14:23" ht="24.95" customHeight="1">
      <c r="N577" s="9">
        <v>1</v>
      </c>
      <c r="O577" s="16" t="str">
        <f t="shared" si="89"/>
        <v>010903کندن آسفالت جاده‌ها و خيابانها براي لکه گيري به ‏ضخامت تا 5 سانتيمتر به ازاي سطح کنده شده.‏</v>
      </c>
      <c r="P577" s="115" t="s">
        <v>1079</v>
      </c>
      <c r="Q577" s="9">
        <v>1</v>
      </c>
      <c r="R577" s="9" t="s">
        <v>276</v>
      </c>
      <c r="S577" s="9" t="s">
        <v>277</v>
      </c>
      <c r="T577" s="119" t="s">
        <v>844</v>
      </c>
      <c r="U577" s="126" t="s">
        <v>275</v>
      </c>
      <c r="V577" s="127">
        <v>36900</v>
      </c>
      <c r="W577" s="17">
        <f t="shared" si="90"/>
        <v>11010903</v>
      </c>
    </row>
    <row r="578" spans="14:23" ht="24.95" customHeight="1">
      <c r="N578" s="9">
        <v>1</v>
      </c>
      <c r="O578" s="16" t="str">
        <f t="shared" si="89"/>
        <v>010904اضافه بها نسبت به رديف 010903 به ازاي هر ‏سانتيمتر اضافه ضخامت نسبت به مازاد 5 سانتيمتر ‏‏(کسر سانتيمتر به تناسب محاسبه مي‌شود).‏</v>
      </c>
      <c r="P578" s="115" t="s">
        <v>1080</v>
      </c>
      <c r="Q578" s="9">
        <v>1</v>
      </c>
      <c r="R578" s="9" t="s">
        <v>276</v>
      </c>
      <c r="S578" s="9" t="s">
        <v>277</v>
      </c>
      <c r="T578" s="119" t="s">
        <v>845</v>
      </c>
      <c r="U578" s="126" t="s">
        <v>275</v>
      </c>
      <c r="V578" s="127">
        <v>7460</v>
      </c>
      <c r="W578" s="17">
        <f t="shared" si="90"/>
        <v>11010904</v>
      </c>
    </row>
    <row r="579" spans="14:23" ht="24.95" customHeight="1">
      <c r="N579" s="9">
        <v>1</v>
      </c>
      <c r="O579" s="16" t="str">
        <f t="shared" si="89"/>
        <v>010905شيار انداختن و کندن آسفالت به عرض تا 8 سانتيمتر ‏و عمق تا 10 سانتيمتر براي اجراي کارهاي تاسيساتي ‏با ماشين شيار زن.‏</v>
      </c>
      <c r="P579" s="115" t="s">
        <v>1081</v>
      </c>
      <c r="Q579" s="9">
        <v>1</v>
      </c>
      <c r="R579" s="9" t="s">
        <v>276</v>
      </c>
      <c r="S579" s="9" t="s">
        <v>277</v>
      </c>
      <c r="T579" s="119" t="s">
        <v>846</v>
      </c>
      <c r="U579" s="126" t="s">
        <v>293</v>
      </c>
      <c r="V579" s="127">
        <v>24900</v>
      </c>
      <c r="W579" s="17">
        <f t="shared" si="90"/>
        <v>11010905</v>
      </c>
    </row>
    <row r="580" spans="14:23" ht="24.95" customHeight="1">
      <c r="N580" s="9">
        <v>1</v>
      </c>
      <c r="O580" s="16" t="str">
        <f t="shared" si="89"/>
        <v>010906اضافه بها نسبت به رديف 010905، به ‌ازاي هر ‏سانتيمتر اضافه عمق مازاد بر 10 سانتيمتر (کسر ‏سانتيمتر به تناسب محاسبه مي‌شود).‏</v>
      </c>
      <c r="P580" s="115" t="s">
        <v>1082</v>
      </c>
      <c r="Q580" s="9">
        <v>1</v>
      </c>
      <c r="R580" s="9" t="s">
        <v>276</v>
      </c>
      <c r="S580" s="9" t="s">
        <v>277</v>
      </c>
      <c r="T580" s="119" t="s">
        <v>847</v>
      </c>
      <c r="U580" s="126" t="s">
        <v>293</v>
      </c>
      <c r="V580" s="127">
        <v>2210</v>
      </c>
      <c r="W580" s="17">
        <f t="shared" si="90"/>
        <v>11010906</v>
      </c>
    </row>
    <row r="581" spans="14:23" ht="24.95" customHeight="1">
      <c r="N581" s="9">
        <v>1</v>
      </c>
      <c r="O581" s="16" t="str">
        <f t="shared" si="89"/>
        <v>010907برش آسفالت با کاتر به عمق تا 7 سانتيمتر (اندازه ‏گيري برحسب طول هر خط برش).‏</v>
      </c>
      <c r="P581" s="115" t="s">
        <v>1083</v>
      </c>
      <c r="Q581" s="9">
        <v>1</v>
      </c>
      <c r="R581" s="9" t="s">
        <v>276</v>
      </c>
      <c r="S581" s="9" t="s">
        <v>277</v>
      </c>
      <c r="T581" s="119" t="s">
        <v>848</v>
      </c>
      <c r="U581" s="126" t="s">
        <v>293</v>
      </c>
      <c r="V581" s="127">
        <v>6550</v>
      </c>
      <c r="W581" s="17">
        <f t="shared" si="90"/>
        <v>11010907</v>
      </c>
    </row>
    <row r="582" spans="14:23" ht="24.95" customHeight="1">
      <c r="N582" s="9">
        <v>1</v>
      </c>
      <c r="O582" s="16" t="str">
        <f t="shared" si="89"/>
        <v>010908اضافه بها نسبت به رديف 010907، به‌ازاي هر ‏سانتيمتر اضافه عمق مازاد بر 7 سانتيمتر، اندازه‌گيري ‏برحسب طول هر خط برش (كسر سانتي‌متر‏ به تناسب ‏محاسبه مي‌شود).‏</v>
      </c>
      <c r="P582" s="115" t="s">
        <v>1084</v>
      </c>
      <c r="Q582" s="9">
        <v>1</v>
      </c>
      <c r="R582" s="9" t="s">
        <v>276</v>
      </c>
      <c r="S582" s="9" t="s">
        <v>277</v>
      </c>
      <c r="T582" s="119" t="s">
        <v>849</v>
      </c>
      <c r="U582" s="126" t="s">
        <v>293</v>
      </c>
      <c r="V582" s="127">
        <v>815</v>
      </c>
      <c r="W582" s="17">
        <f t="shared" si="90"/>
        <v>11010908</v>
      </c>
    </row>
    <row r="583" spans="14:23" ht="24.95" customHeight="1">
      <c r="N583" s="9">
        <v>1</v>
      </c>
      <c r="O583" s="16" t="str">
        <f t="shared" si="89"/>
        <v>010909تخريب هر نوع آسفالت و اساس قيري به ضخامت تا ‏‏5 سانتيمتر.‏</v>
      </c>
      <c r="P583" s="115" t="s">
        <v>1085</v>
      </c>
      <c r="Q583" s="9">
        <v>1</v>
      </c>
      <c r="R583" s="9" t="s">
        <v>276</v>
      </c>
      <c r="S583" s="9" t="s">
        <v>277</v>
      </c>
      <c r="T583" s="119" t="s">
        <v>850</v>
      </c>
      <c r="U583" s="126" t="s">
        <v>275</v>
      </c>
      <c r="V583" s="127">
        <v>11800</v>
      </c>
      <c r="W583" s="17">
        <f t="shared" si="90"/>
        <v>11010909</v>
      </c>
    </row>
    <row r="584" spans="14:23" ht="24.95" customHeight="1">
      <c r="N584" s="9">
        <v>1</v>
      </c>
      <c r="O584" s="16" t="str">
        <f t="shared" si="89"/>
        <v>010910اضافه بها نسبت به‌ رديف 010909، به‌ازاي هر ‏سانتيمتر اضافه ضخامت مازاد بر 5 سانتيمتر (کسر ‏سانتيمتر به تناسب محاسبه مي‌شود).‏</v>
      </c>
      <c r="P584" s="115" t="s">
        <v>1086</v>
      </c>
      <c r="Q584" s="9">
        <v>1</v>
      </c>
      <c r="R584" s="9" t="s">
        <v>276</v>
      </c>
      <c r="S584" s="9" t="s">
        <v>277</v>
      </c>
      <c r="T584" s="119" t="s">
        <v>851</v>
      </c>
      <c r="U584" s="126" t="s">
        <v>275</v>
      </c>
      <c r="V584" s="127">
        <v>2150</v>
      </c>
      <c r="W584" s="17">
        <f t="shared" si="90"/>
        <v>11010910</v>
      </c>
    </row>
    <row r="585" spans="14:23" ht="24.95" customHeight="1">
      <c r="N585" s="9">
        <v>1</v>
      </c>
      <c r="O585" s="16" t="str">
        <f t="shared" si="89"/>
        <v>010911تراشيدن هر نوع آسفالت و اساس قيري با ماشين ‏مخصوص آسفالت تراش، به ضخامت تا 5 سانتي‌متر.‏</v>
      </c>
      <c r="P585" s="115" t="s">
        <v>1087</v>
      </c>
      <c r="Q585" s="9">
        <v>1</v>
      </c>
      <c r="R585" s="9" t="s">
        <v>276</v>
      </c>
      <c r="S585" s="9" t="s">
        <v>277</v>
      </c>
      <c r="T585" s="119" t="s">
        <v>852</v>
      </c>
      <c r="U585" s="126" t="s">
        <v>275</v>
      </c>
      <c r="V585" s="127">
        <v>24000</v>
      </c>
      <c r="W585" s="17">
        <f t="shared" si="90"/>
        <v>11010911</v>
      </c>
    </row>
    <row r="586" spans="14:23" ht="24.95" customHeight="1">
      <c r="N586" s="9">
        <v>1</v>
      </c>
      <c r="O586" s="16" t="str">
        <f t="shared" si="89"/>
        <v>010912اضافه بها به رديف 010911 به ازاي هر سانتي‌متر ‏اضافه ضخامت مازاد بر  5 سانتي‌متر (کسر سانتي‌متر ‏به تناسب محاسبه مي‌شود).‏</v>
      </c>
      <c r="P586" s="115" t="s">
        <v>1088</v>
      </c>
      <c r="Q586" s="9">
        <v>1</v>
      </c>
      <c r="R586" s="9" t="s">
        <v>276</v>
      </c>
      <c r="S586" s="9" t="s">
        <v>277</v>
      </c>
      <c r="T586" s="119" t="s">
        <v>853</v>
      </c>
      <c r="U586" s="126" t="s">
        <v>275</v>
      </c>
      <c r="V586" s="127">
        <v>4330</v>
      </c>
      <c r="W586" s="17">
        <f t="shared" si="90"/>
        <v>11010912</v>
      </c>
    </row>
    <row r="587" spans="14:23" ht="24.95" customHeight="1">
      <c r="N587" s="9">
        <v>1</v>
      </c>
      <c r="O587" s="16" t="str">
        <f t="shared" si="89"/>
        <v>010913تخريب آسفالت بين دو خط برش به ضخامت تا 7 ‏سانتيمتر و برداشتن آن.‏</v>
      </c>
      <c r="P587" s="115" t="s">
        <v>1089</v>
      </c>
      <c r="Q587" s="9">
        <v>1</v>
      </c>
      <c r="R587" s="9" t="s">
        <v>276</v>
      </c>
      <c r="S587" s="9" t="s">
        <v>277</v>
      </c>
      <c r="T587" s="119" t="s">
        <v>854</v>
      </c>
      <c r="U587" s="126" t="s">
        <v>275</v>
      </c>
      <c r="V587" s="127">
        <v>2650</v>
      </c>
      <c r="W587" s="17">
        <f t="shared" si="90"/>
        <v>11010913</v>
      </c>
    </row>
    <row r="588" spans="14:23" ht="24.95" customHeight="1">
      <c r="N588" s="9">
        <v>1</v>
      </c>
      <c r="O588" s="16" t="str">
        <f t="shared" si="89"/>
        <v>010914اضافه بها به رديف 010913 به ازاي هر سانتي‌متر ‏اضافه ضخامت مازاد بر  7 سانتي‌متر (کسر سانتي‌متر ‏به تناسب محاسبه مي‌شود).‏</v>
      </c>
      <c r="P588" s="115" t="s">
        <v>1090</v>
      </c>
      <c r="Q588" s="9">
        <v>1</v>
      </c>
      <c r="R588" s="9" t="s">
        <v>276</v>
      </c>
      <c r="S588" s="9" t="s">
        <v>277</v>
      </c>
      <c r="T588" s="119" t="s">
        <v>855</v>
      </c>
      <c r="U588" s="126" t="s">
        <v>275</v>
      </c>
      <c r="V588" s="127">
        <v>895</v>
      </c>
      <c r="W588" s="17">
        <f t="shared" si="90"/>
        <v>11010914</v>
      </c>
    </row>
    <row r="589" spans="14:23" ht="24.95" customHeight="1">
      <c r="N589" s="9">
        <f>N588</f>
        <v>1</v>
      </c>
      <c r="O589" s="16" t="str">
        <f t="shared" si="89"/>
        <v>010915اضافه بها به رديف 010911 در صورتی که از ماشین مخصوص آسفالت تراش برای لکه گیری غیر پیوسته و پراکنده استفاده شود.</v>
      </c>
      <c r="P589" s="116" t="s">
        <v>1091</v>
      </c>
      <c r="Q589" s="9">
        <f>Q588</f>
        <v>1</v>
      </c>
      <c r="R589" s="9" t="str">
        <f>R588</f>
        <v>‏فصل‏اول.عمليات‏تخريب‏</v>
      </c>
      <c r="S589" s="9" t="str">
        <f>S588</f>
        <v>ابنيه</v>
      </c>
      <c r="T589" s="120" t="s">
        <v>2088</v>
      </c>
      <c r="U589" s="128" t="s">
        <v>275</v>
      </c>
      <c r="V589" s="129">
        <v>7210</v>
      </c>
      <c r="W589" s="17">
        <f t="shared" si="90"/>
        <v>11010915</v>
      </c>
    </row>
    <row r="590" spans="14:23" ht="24.95" customHeight="1">
      <c r="N590" s="9">
        <v>2</v>
      </c>
      <c r="O590" s="16" t="str">
        <f t="shared" si="89"/>
        <v>020101لجن برداري، حمل با چرخ دستي يا وسايل مشابه آن، ‏تا فاصله 50 متري و تخليه آنها‏‎.‎</v>
      </c>
      <c r="P590" s="117" t="s">
        <v>1092</v>
      </c>
      <c r="Q590" s="9">
        <v>2</v>
      </c>
      <c r="R590" s="9" t="s">
        <v>857</v>
      </c>
      <c r="S590" s="9" t="s">
        <v>277</v>
      </c>
      <c r="T590" s="119" t="s">
        <v>856</v>
      </c>
      <c r="U590" s="126" t="s">
        <v>303</v>
      </c>
      <c r="V590" s="150">
        <v>68700</v>
      </c>
      <c r="W590" s="17">
        <f t="shared" si="90"/>
        <v>11020101</v>
      </c>
    </row>
    <row r="591" spans="14:23" ht="24.95" customHeight="1">
      <c r="N591" s="9">
        <v>2</v>
      </c>
      <c r="O591" s="16" t="str">
        <f t="shared" si="89"/>
        <v>020102خاك‌برداري، پي‌كني، گودبرداري و كانال‌كني در ‏زمينهاي نرم، تا عمق 2 متر و ريختن خاكهاي كنده ‏شده به‌كنار محلهاي مربوط.‏</v>
      </c>
      <c r="P591" s="115" t="s">
        <v>1093</v>
      </c>
      <c r="Q591" s="9">
        <v>2</v>
      </c>
      <c r="R591" s="9" t="s">
        <v>857</v>
      </c>
      <c r="S591" s="9" t="s">
        <v>277</v>
      </c>
      <c r="T591" s="119" t="s">
        <v>858</v>
      </c>
      <c r="U591" s="126" t="s">
        <v>303</v>
      </c>
      <c r="V591" s="127">
        <v>29900</v>
      </c>
      <c r="W591" s="17">
        <f t="shared" si="90"/>
        <v>11020102</v>
      </c>
    </row>
    <row r="592" spans="14:23" ht="24.95" customHeight="1">
      <c r="N592" s="9">
        <v>2</v>
      </c>
      <c r="O592" s="16" t="str">
        <f t="shared" si="89"/>
        <v>020103خاك‌برداري، پي‌كني، گودبرداري و كانال‌كني در ‏زمينهاي سخت، تا عمق 2 متر و ريختن خاكهاي كنده ‏شده به‌كنارمحلهاي مربوط.‏</v>
      </c>
      <c r="P592" s="115" t="s">
        <v>1094</v>
      </c>
      <c r="Q592" s="9">
        <v>2</v>
      </c>
      <c r="R592" s="9" t="s">
        <v>857</v>
      </c>
      <c r="S592" s="9" t="s">
        <v>277</v>
      </c>
      <c r="T592" s="119" t="s">
        <v>859</v>
      </c>
      <c r="U592" s="126" t="s">
        <v>303</v>
      </c>
      <c r="V592" s="127">
        <v>72600</v>
      </c>
      <c r="W592" s="17">
        <f t="shared" si="90"/>
        <v>11020103</v>
      </c>
    </row>
    <row r="593" spans="14:23" ht="24.95" customHeight="1">
      <c r="N593" s="9">
        <v>2</v>
      </c>
      <c r="O593" s="16" t="str">
        <f t="shared" si="89"/>
        <v>020104خاك‌برداري، پي‌كني، گودبرداري و كانال‌كني در ‏زمينهاي سنگي، تا عمق 2 متر و ريختن مواد كنده ‏شده به كنار محلهاي مربوط.‏</v>
      </c>
      <c r="P593" s="115" t="s">
        <v>1095</v>
      </c>
      <c r="Q593" s="9">
        <v>2</v>
      </c>
      <c r="R593" s="9" t="s">
        <v>857</v>
      </c>
      <c r="S593" s="9" t="s">
        <v>277</v>
      </c>
      <c r="T593" s="119" t="s">
        <v>860</v>
      </c>
      <c r="U593" s="126" t="s">
        <v>303</v>
      </c>
      <c r="V593" s="127">
        <v>731500</v>
      </c>
      <c r="W593" s="17">
        <f t="shared" si="90"/>
        <v>11020104</v>
      </c>
    </row>
    <row r="594" spans="14:23" ht="24.95" customHeight="1">
      <c r="N594" s="9">
        <v>2</v>
      </c>
      <c r="O594" s="16" t="str">
        <f t="shared" si="89"/>
        <v>020201اضافه بها، به رديف‌هاي 020102 تا 020104، هرگاه ‏عمق، پي‌كني، گودبرداري و كانال‌كني بيش از 2 متر ‏باشد، براي حجم واقع بين 2 تا 4 متر، يك بار و براي ‏حجم واقع بين 4 تا 6 متر، دو بار و به همين ترتيب ‏براي عمقهاي بيشتر.‏</v>
      </c>
      <c r="P594" s="115" t="s">
        <v>1096</v>
      </c>
      <c r="Q594" s="9">
        <v>2</v>
      </c>
      <c r="R594" s="9" t="s">
        <v>857</v>
      </c>
      <c r="S594" s="9" t="s">
        <v>277</v>
      </c>
      <c r="T594" s="119" t="s">
        <v>861</v>
      </c>
      <c r="U594" s="126" t="s">
        <v>303</v>
      </c>
      <c r="V594" s="127">
        <v>25200</v>
      </c>
      <c r="W594" s="17">
        <f t="shared" si="90"/>
        <v>11020201</v>
      </c>
    </row>
    <row r="595" spans="14:23" ht="24.95" customHeight="1">
      <c r="N595" s="9">
        <v>2</v>
      </c>
      <c r="O595" s="16" t="str">
        <f t="shared" si="89"/>
        <v>020202اضافه بها، به رديف‌هاي 020102 تا 020104، در ‏صورتي كه، عمليات پايين تراز سطح آب زيرزميني ‏صورت گيرد و براي آبكشي حين انجام كار، كاربردن ‏تلمبه موتوري ضروري باشد.‏</v>
      </c>
      <c r="P595" s="115" t="s">
        <v>1097</v>
      </c>
      <c r="Q595" s="9">
        <v>2</v>
      </c>
      <c r="R595" s="9" t="s">
        <v>857</v>
      </c>
      <c r="S595" s="9" t="s">
        <v>277</v>
      </c>
      <c r="T595" s="119" t="s">
        <v>862</v>
      </c>
      <c r="U595" s="126" t="s">
        <v>303</v>
      </c>
      <c r="V595" s="127">
        <v>73300</v>
      </c>
      <c r="W595" s="17">
        <f t="shared" si="90"/>
        <v>11020202</v>
      </c>
    </row>
    <row r="596" spans="14:23" ht="24.95" customHeight="1">
      <c r="N596" s="9">
        <v>2</v>
      </c>
      <c r="O596" s="16" t="str">
        <f t="shared" si="89"/>
        <v>020301حفرميله چاه به قطرتا 1.2 متر و كوره و مخزن با ‏مقاطع مورد نياز در زمينهاي نرم و سخت، تا عمق 20 ‏متر از دهانه چاه و حمل خاكهاي حاصله تا فاصله 10 ‏متري دهانه چاه.‏</v>
      </c>
      <c r="P596" s="115" t="s">
        <v>1098</v>
      </c>
      <c r="Q596" s="9">
        <v>2</v>
      </c>
      <c r="R596" s="9" t="s">
        <v>857</v>
      </c>
      <c r="S596" s="9" t="s">
        <v>277</v>
      </c>
      <c r="T596" s="119" t="s">
        <v>2089</v>
      </c>
      <c r="U596" s="126" t="s">
        <v>303</v>
      </c>
      <c r="V596" s="127">
        <v>329000</v>
      </c>
      <c r="W596" s="17">
        <f t="shared" si="90"/>
        <v>11020301</v>
      </c>
    </row>
    <row r="597" spans="14:23" ht="24.95" customHeight="1">
      <c r="N597" s="9">
        <v>2</v>
      </c>
      <c r="O597" s="16" t="str">
        <f t="shared" si="89"/>
        <v>020302اضافه بها نسبت به رديف 020301، هرگاه عمق چاه ‏بيش از20 متر باشد، براي حجم واقع در 5 متر اول ‏مازاد بر20 متر، يك بار، و براي حجم واقع در 5 متر ‏دوم، دو بار، و براي حجم واقع در 5 متر سوم، سه بار ‏و به همين ترتيب براي عمقهاي بيشتر.‏</v>
      </c>
      <c r="P597" s="115" t="s">
        <v>1099</v>
      </c>
      <c r="Q597" s="9">
        <v>2</v>
      </c>
      <c r="R597" s="9" t="s">
        <v>857</v>
      </c>
      <c r="S597" s="9" t="s">
        <v>277</v>
      </c>
      <c r="T597" s="119" t="s">
        <v>863</v>
      </c>
      <c r="U597" s="126" t="s">
        <v>303</v>
      </c>
      <c r="V597" s="127">
        <v>45000</v>
      </c>
      <c r="W597" s="17">
        <f t="shared" si="90"/>
        <v>11020302</v>
      </c>
    </row>
    <row r="598" spans="14:23" ht="24.95" customHeight="1">
      <c r="N598" s="9">
        <v>2</v>
      </c>
      <c r="O598" s="16" t="str">
        <f t="shared" si="89"/>
        <v>020401بارگيري مواد حاصله از هر نوع عمليات خاكي، غير ‏لجني، و حمل با هر نوع وسيله دستي تا50 متر و ‏تخليه آن در مواردي كه استفاده از ماشين براي حمل ‏ممكن نباشد.‏</v>
      </c>
      <c r="P598" s="115" t="s">
        <v>1100</v>
      </c>
      <c r="Q598" s="9">
        <v>2</v>
      </c>
      <c r="R598" s="9" t="s">
        <v>857</v>
      </c>
      <c r="S598" s="9" t="s">
        <v>277</v>
      </c>
      <c r="T598" s="119" t="s">
        <v>864</v>
      </c>
      <c r="U598" s="126" t="s">
        <v>303</v>
      </c>
      <c r="V598" s="127">
        <v>67400</v>
      </c>
      <c r="W598" s="17">
        <f t="shared" si="90"/>
        <v>11020401</v>
      </c>
    </row>
    <row r="599" spans="14:23" ht="24.95" customHeight="1">
      <c r="N599" s="9">
        <v>2</v>
      </c>
      <c r="O599" s="16" t="str">
        <f t="shared" si="89"/>
        <v>020402اضافه بهابه رديف‌هاي 020101 و020401، براي 50 ‏متر حمل اضافي با وسايل دستي، كسر50 متر به ‏تناسب محاسبه مي‌شود.‏</v>
      </c>
      <c r="P599" s="115" t="s">
        <v>1101</v>
      </c>
      <c r="Q599" s="9">
        <v>2</v>
      </c>
      <c r="R599" s="9" t="s">
        <v>857</v>
      </c>
      <c r="S599" s="9" t="s">
        <v>277</v>
      </c>
      <c r="T599" s="119" t="s">
        <v>865</v>
      </c>
      <c r="U599" s="126" t="s">
        <v>303</v>
      </c>
      <c r="V599" s="127">
        <v>47300</v>
      </c>
      <c r="W599" s="17">
        <f t="shared" si="90"/>
        <v>11020402</v>
      </c>
    </row>
    <row r="600" spans="14:23" ht="24.95" customHeight="1">
      <c r="N600" s="9">
        <v>2</v>
      </c>
      <c r="O600" s="16" t="str">
        <f t="shared" si="89"/>
        <v>020501تسطيح و رگلاژ سطوح خاكريزي و خاكبرداري پي‌ها، ‏گودها و كانالها كه با ماشين انجام شده باشد.‏</v>
      </c>
      <c r="P600" s="115" t="s">
        <v>1102</v>
      </c>
      <c r="Q600" s="9">
        <v>2</v>
      </c>
      <c r="R600" s="9" t="s">
        <v>857</v>
      </c>
      <c r="S600" s="9" t="s">
        <v>277</v>
      </c>
      <c r="T600" s="119" t="s">
        <v>866</v>
      </c>
      <c r="U600" s="126" t="s">
        <v>275</v>
      </c>
      <c r="V600" s="127">
        <v>2290</v>
      </c>
      <c r="W600" s="17">
        <f t="shared" si="90"/>
        <v>11020501</v>
      </c>
    </row>
    <row r="601" spans="14:23" ht="24.95" customHeight="1">
      <c r="N601" s="9">
        <v>2</v>
      </c>
      <c r="O601" s="16" t="str">
        <f t="shared" si="89"/>
        <v>020502سرند كردن خاك، شن يا ماسه، برحسب حجم مواد ‏سرند و مصرف شده در محل.‏</v>
      </c>
      <c r="P601" s="115" t="s">
        <v>1103</v>
      </c>
      <c r="Q601" s="9">
        <v>2</v>
      </c>
      <c r="R601" s="9" t="s">
        <v>857</v>
      </c>
      <c r="S601" s="9" t="s">
        <v>277</v>
      </c>
      <c r="T601" s="119" t="s">
        <v>867</v>
      </c>
      <c r="U601" s="126" t="s">
        <v>303</v>
      </c>
      <c r="V601" s="127">
        <v>33700</v>
      </c>
      <c r="W601" s="17">
        <f t="shared" si="90"/>
        <v>11020502</v>
      </c>
    </row>
    <row r="602" spans="14:23" ht="24.95" customHeight="1">
      <c r="N602" s="9">
        <v>2</v>
      </c>
      <c r="O602" s="16" t="str">
        <f t="shared" si="89"/>
        <v>020503تهيه، حمل، ريختن، پخش و تسطيح هر نوع خاك ‏زراعتي به هرضخامت.‏</v>
      </c>
      <c r="P602" s="115" t="s">
        <v>1104</v>
      </c>
      <c r="Q602" s="9">
        <v>2</v>
      </c>
      <c r="R602" s="9" t="s">
        <v>857</v>
      </c>
      <c r="S602" s="9" t="s">
        <v>277</v>
      </c>
      <c r="T602" s="119" t="s">
        <v>868</v>
      </c>
      <c r="U602" s="126" t="s">
        <v>303</v>
      </c>
      <c r="V602" s="127">
        <v>218500</v>
      </c>
      <c r="W602" s="17">
        <f t="shared" si="90"/>
        <v>11020503</v>
      </c>
    </row>
    <row r="603" spans="14:23" ht="24.95" customHeight="1">
      <c r="N603" s="9">
        <v>2</v>
      </c>
      <c r="O603" s="16" t="str">
        <f t="shared" si="89"/>
        <v>020504ريختن خاكها يا مصالح سنگي موجود در كنار پي‌ها، ‏گودها و كانالها، به‌درون پي‌ها، گودها و كانالها در ‏قشرهاي حداكثر 15 سانتيمتر در هر عمق و پخش و ‏تسطيح لازم.‏</v>
      </c>
      <c r="P603" s="115" t="s">
        <v>1105</v>
      </c>
      <c r="Q603" s="9">
        <v>2</v>
      </c>
      <c r="R603" s="9" t="s">
        <v>857</v>
      </c>
      <c r="S603" s="9" t="s">
        <v>277</v>
      </c>
      <c r="T603" s="119" t="s">
        <v>869</v>
      </c>
      <c r="U603" s="126" t="s">
        <v>303</v>
      </c>
      <c r="V603" s="127">
        <v>17900</v>
      </c>
      <c r="W603" s="17">
        <f t="shared" si="90"/>
        <v>11020504</v>
      </c>
    </row>
    <row r="604" spans="14:23" ht="24.95" customHeight="1">
      <c r="N604" s="9">
        <v>2</v>
      </c>
      <c r="O604" s="16" t="str">
        <f t="shared" si="89"/>
        <v>020505پخش و تسطيح خاكهاي ريخته شده در خاكريزها در ‏قشرهاي حداكثر 15 سانتيمتر، در هر عمق و ارتفاع ‏به‌غير از پي‌ها، گودها و كانالها.‏</v>
      </c>
      <c r="P604" s="115" t="s">
        <v>1106</v>
      </c>
      <c r="Q604" s="9">
        <v>2</v>
      </c>
      <c r="R604" s="9" t="s">
        <v>857</v>
      </c>
      <c r="S604" s="9" t="s">
        <v>277</v>
      </c>
      <c r="T604" s="119" t="s">
        <v>870</v>
      </c>
      <c r="U604" s="126" t="s">
        <v>303</v>
      </c>
      <c r="V604" s="127">
        <v>17300</v>
      </c>
      <c r="W604" s="17">
        <f t="shared" si="90"/>
        <v>11020505</v>
      </c>
    </row>
    <row r="605" spans="14:23" ht="24.95" customHeight="1">
      <c r="N605" s="9">
        <v>2</v>
      </c>
      <c r="O605" s="16" t="str">
        <f t="shared" si="89"/>
        <v>020601آب پاشي و كوبيدن سطوح خاك‌برداري شده يا سطح ‏زمين طبيعي، با تراكم 95 درصد به‌روش پروكتور ‏استاندارد.‏</v>
      </c>
      <c r="P605" s="115" t="s">
        <v>1107</v>
      </c>
      <c r="Q605" s="9">
        <v>2</v>
      </c>
      <c r="R605" s="9" t="s">
        <v>857</v>
      </c>
      <c r="S605" s="9" t="s">
        <v>277</v>
      </c>
      <c r="T605" s="119" t="s">
        <v>871</v>
      </c>
      <c r="U605" s="126" t="s">
        <v>275</v>
      </c>
      <c r="V605" s="127">
        <v>4040</v>
      </c>
      <c r="W605" s="17">
        <f t="shared" si="90"/>
        <v>11020601</v>
      </c>
    </row>
    <row r="606" spans="14:23" ht="24.95" customHeight="1">
      <c r="N606" s="9">
        <v>2</v>
      </c>
      <c r="O606" s="16" t="str">
        <f t="shared" si="89"/>
        <v>020602آب پاشي و كوبيدن خاكهاي پخش شده در قشرهاي ‏حداكثر 15 سانتيمتر، با تراكم 95 درصد به‌روش ‏پروكتور استاندارد.‏</v>
      </c>
      <c r="P606" s="115" t="s">
        <v>1108</v>
      </c>
      <c r="Q606" s="9">
        <v>2</v>
      </c>
      <c r="R606" s="9" t="s">
        <v>857</v>
      </c>
      <c r="S606" s="9" t="s">
        <v>277</v>
      </c>
      <c r="T606" s="119" t="s">
        <v>872</v>
      </c>
      <c r="U606" s="126" t="s">
        <v>303</v>
      </c>
      <c r="V606" s="127">
        <v>36900</v>
      </c>
      <c r="W606" s="17">
        <f t="shared" si="90"/>
        <v>11020602</v>
      </c>
    </row>
    <row r="607" spans="14:23" ht="24.95" customHeight="1">
      <c r="N607" s="9">
        <v>3</v>
      </c>
      <c r="O607" s="16" t="str">
        <f t="shared" si="89"/>
        <v>030101شخم زدن هرنوع زمين غيرسنگي با وسيله مكانيكي، ‏به‌عمق تا 15 سانتيمتر‏‎.‎</v>
      </c>
      <c r="P607" s="117" t="s">
        <v>1109</v>
      </c>
      <c r="Q607" s="9">
        <v>3</v>
      </c>
      <c r="R607" s="9" t="s">
        <v>874</v>
      </c>
      <c r="S607" s="9" t="s">
        <v>277</v>
      </c>
      <c r="T607" s="119" t="s">
        <v>873</v>
      </c>
      <c r="U607" s="126" t="s">
        <v>275</v>
      </c>
      <c r="V607" s="150">
        <v>335</v>
      </c>
      <c r="W607" s="17">
        <f t="shared" si="90"/>
        <v>11030101</v>
      </c>
    </row>
    <row r="608" spans="14:23" ht="24.95" customHeight="1">
      <c r="N608" s="9">
        <v>3</v>
      </c>
      <c r="O608" s="16" t="str">
        <f t="shared" si="89"/>
        <v>030102لجن برداري در زمينهاي لجني با هر وسيله مكانيكي، ‏حمل مواد تا فاصله 20 متر از مركز ثقل برداشت و ‏تخليه آن.‏</v>
      </c>
      <c r="P608" s="115" t="s">
        <v>1110</v>
      </c>
      <c r="Q608" s="9">
        <v>3</v>
      </c>
      <c r="R608" s="9" t="s">
        <v>874</v>
      </c>
      <c r="S608" s="9" t="s">
        <v>277</v>
      </c>
      <c r="T608" s="119" t="s">
        <v>875</v>
      </c>
      <c r="U608" s="126" t="s">
        <v>303</v>
      </c>
      <c r="V608" s="127">
        <v>27000</v>
      </c>
      <c r="W608" s="17">
        <f t="shared" si="90"/>
        <v>11030102</v>
      </c>
    </row>
    <row r="609" spans="14:23" ht="24.95" customHeight="1">
      <c r="N609" s="9">
        <v>3</v>
      </c>
      <c r="O609" s="16" t="str">
        <f t="shared" si="89"/>
        <v>030103خاك‌برداري در زمينهاي نرم باهر وسيله مكانيكي، ‏حمل مواد حاصل از خاك‌برداري تا فاصله 20 متر از ‏مركز ثقل برداشت و توده كردن آن.‏</v>
      </c>
      <c r="P609" s="115" t="s">
        <v>1111</v>
      </c>
      <c r="Q609" s="9">
        <v>3</v>
      </c>
      <c r="R609" s="9" t="s">
        <v>874</v>
      </c>
      <c r="S609" s="9" t="s">
        <v>277</v>
      </c>
      <c r="T609" s="119" t="s">
        <v>876</v>
      </c>
      <c r="U609" s="126" t="s">
        <v>303</v>
      </c>
      <c r="V609" s="127">
        <v>4280</v>
      </c>
      <c r="W609" s="17">
        <f t="shared" si="90"/>
        <v>11030103</v>
      </c>
    </row>
    <row r="610" spans="14:23" ht="24.95" customHeight="1">
      <c r="N610" s="9">
        <v>3</v>
      </c>
      <c r="O610" s="16" t="str">
        <f t="shared" si="89"/>
        <v>030104خاك‌برداري در زمينهاي سخت با هر وسيله مكانيكي، ‏حمل مواد حاصل از خاك‌برداري تا فاصله 20 متر از ‏مركز ثقل برداشت و توده كردن آن.‏</v>
      </c>
      <c r="P610" s="115" t="s">
        <v>1112</v>
      </c>
      <c r="Q610" s="9">
        <v>3</v>
      </c>
      <c r="R610" s="9" t="s">
        <v>874</v>
      </c>
      <c r="S610" s="9" t="s">
        <v>277</v>
      </c>
      <c r="T610" s="119" t="s">
        <v>877</v>
      </c>
      <c r="U610" s="126" t="s">
        <v>303</v>
      </c>
      <c r="V610" s="127">
        <v>9050</v>
      </c>
      <c r="W610" s="17">
        <f t="shared" si="90"/>
        <v>11030104</v>
      </c>
    </row>
    <row r="611" spans="14:23" ht="24.95" customHeight="1">
      <c r="N611" s="9">
        <v>3</v>
      </c>
      <c r="O611" s="16" t="str">
        <f t="shared" si="89"/>
        <v>030105خاك‌برداري در زمينهاي سنگي باهر وسيله مكانيكي، ‏حمل مواد حاصل از خاك‌برداري تا فاصله 20 متر از ‏مركز ثقل برداشت و توده كردن آن.‏</v>
      </c>
      <c r="P611" s="115" t="s">
        <v>1113</v>
      </c>
      <c r="Q611" s="9">
        <v>3</v>
      </c>
      <c r="R611" s="9" t="s">
        <v>874</v>
      </c>
      <c r="S611" s="9" t="s">
        <v>277</v>
      </c>
      <c r="T611" s="119" t="s">
        <v>878</v>
      </c>
      <c r="U611" s="126" t="s">
        <v>303</v>
      </c>
      <c r="V611" s="127">
        <v>42700</v>
      </c>
      <c r="W611" s="17">
        <f t="shared" si="90"/>
        <v>11030105</v>
      </c>
    </row>
    <row r="612" spans="14:23" ht="24.95" customHeight="1">
      <c r="N612" s="9">
        <v>3</v>
      </c>
      <c r="O612" s="16" t="str">
        <f t="shared" si="89"/>
        <v>030201خاك‌برداري در زمين‌هاي سنگي با هر وسيله مكانيكي ‏و با استفاده از مواد سوزا، حمل مواد حاصل از ‏خاك‌برداري تا فاصله 20 متر از مركز ثقل برداشت و ‏توده كردن آن.‏</v>
      </c>
      <c r="P612" s="115" t="s">
        <v>1114</v>
      </c>
      <c r="Q612" s="9">
        <v>3</v>
      </c>
      <c r="R612" s="9" t="s">
        <v>874</v>
      </c>
      <c r="S612" s="9" t="s">
        <v>277</v>
      </c>
      <c r="T612" s="119" t="s">
        <v>879</v>
      </c>
      <c r="U612" s="126" t="s">
        <v>303</v>
      </c>
      <c r="V612" s="127">
        <v>58500</v>
      </c>
      <c r="W612" s="17">
        <f t="shared" si="90"/>
        <v>11030201</v>
      </c>
    </row>
    <row r="613" spans="14:23" ht="24.95" customHeight="1">
      <c r="N613" s="9">
        <v>3</v>
      </c>
      <c r="O613" s="16" t="str">
        <f t="shared" si="89"/>
        <v>030202خاك‌برداري در زمين‌هاي سنگي با استفاده از چکش هیدرولیکی، حمل مواد حاصل از خاک برداری تا فاصله 20 متر از مرکز ثقل، برداشت و ‏توده كردن آن.‏</v>
      </c>
      <c r="P613" s="116" t="s">
        <v>1115</v>
      </c>
      <c r="Q613" s="9">
        <v>3</v>
      </c>
      <c r="R613" s="9" t="s">
        <v>874</v>
      </c>
      <c r="S613" s="9" t="s">
        <v>277</v>
      </c>
      <c r="T613" s="120" t="s">
        <v>2090</v>
      </c>
      <c r="U613" s="128" t="s">
        <v>303</v>
      </c>
      <c r="V613" s="129">
        <v>90100</v>
      </c>
      <c r="W613" s="17">
        <f t="shared" si="90"/>
        <v>11030202</v>
      </c>
    </row>
    <row r="614" spans="14:23" ht="24.95" customHeight="1">
      <c r="N614" s="9">
        <v>3</v>
      </c>
      <c r="O614" s="16" t="str">
        <f t="shared" si="89"/>
        <v>030203خاك‌برداري در زمين‌هاي سنگي بدون استفاده از مواد ‏سوزا، ولي با استفاده از مواد منبسط شونده.‏</v>
      </c>
      <c r="P614" s="115" t="s">
        <v>1116</v>
      </c>
      <c r="Q614" s="9">
        <v>3</v>
      </c>
      <c r="R614" s="9" t="s">
        <v>874</v>
      </c>
      <c r="S614" s="9" t="s">
        <v>277</v>
      </c>
      <c r="T614" s="121" t="s">
        <v>880</v>
      </c>
      <c r="U614" s="126" t="s">
        <v>303</v>
      </c>
      <c r="V614" s="127">
        <v>0</v>
      </c>
      <c r="W614" s="17">
        <f t="shared" si="90"/>
        <v>11030203</v>
      </c>
    </row>
    <row r="615" spans="14:23" ht="24.95" customHeight="1">
      <c r="N615" s="9">
        <v>3</v>
      </c>
      <c r="O615" s="16" t="str">
        <f t="shared" si="89"/>
        <v>030301رگلاژ و پروفيله كردن سطح شيرواني و كف ‏ترانشه‌ها.‏</v>
      </c>
      <c r="P615" s="115" t="s">
        <v>1117</v>
      </c>
      <c r="Q615" s="9">
        <v>3</v>
      </c>
      <c r="R615" s="9" t="s">
        <v>874</v>
      </c>
      <c r="S615" s="9" t="s">
        <v>277</v>
      </c>
      <c r="T615" s="119" t="s">
        <v>881</v>
      </c>
      <c r="U615" s="126" t="s">
        <v>275</v>
      </c>
      <c r="V615" s="127">
        <v>1960</v>
      </c>
      <c r="W615" s="17">
        <f t="shared" si="90"/>
        <v>11030301</v>
      </c>
    </row>
    <row r="616" spans="14:23" ht="24.95" customHeight="1">
      <c r="N616" s="9">
        <v>3</v>
      </c>
      <c r="O616" s="16" t="str">
        <f t="shared" si="89"/>
        <v>030401اضافه‌بها به‌رديف‌هاي 030103 تا 030105 و ‏‏030201، در صورتي كه خاك‌برداري در گود انجام ‏شود و نسبت ارتفاع متوسط گود به‌كوچكترين بعد ‏گود، كوچكتر يا مساوي عدد 0.02 و بزرگتر يا ‏مساوي عدد 0.01 باشد.‏</v>
      </c>
      <c r="P616" s="115" t="s">
        <v>1118</v>
      </c>
      <c r="Q616" s="9">
        <v>3</v>
      </c>
      <c r="R616" s="9" t="s">
        <v>874</v>
      </c>
      <c r="S616" s="9" t="s">
        <v>277</v>
      </c>
      <c r="T616" s="119" t="s">
        <v>2091</v>
      </c>
      <c r="U616" s="126" t="s">
        <v>303</v>
      </c>
      <c r="V616" s="127">
        <v>1740</v>
      </c>
      <c r="W616" s="17">
        <f t="shared" si="90"/>
        <v>11030401</v>
      </c>
    </row>
    <row r="617" spans="14:23" ht="24.95" customHeight="1">
      <c r="N617" s="9">
        <v>3</v>
      </c>
      <c r="O617" s="16" t="str">
        <f t="shared" si="89"/>
        <v>030402اضافه‌بها به‌رديف‌هاي 030103 تا 030105 و ‏‏030201، در صورتي كه خاكبرداري در گود انجام ‏شود و نسبت ارتفاع متوسط گود به‌كوچكترين بعد ‏گود، بزرگتر از عدد 0.02 باشد.‏</v>
      </c>
      <c r="P617" s="115" t="s">
        <v>1119</v>
      </c>
      <c r="Q617" s="9">
        <v>3</v>
      </c>
      <c r="R617" s="9" t="s">
        <v>874</v>
      </c>
      <c r="S617" s="9" t="s">
        <v>277</v>
      </c>
      <c r="T617" s="119" t="s">
        <v>2092</v>
      </c>
      <c r="U617" s="126" t="s">
        <v>303</v>
      </c>
      <c r="V617" s="127">
        <v>2890</v>
      </c>
      <c r="W617" s="17">
        <f t="shared" si="90"/>
        <v>11030402</v>
      </c>
    </row>
    <row r="618" spans="14:23" ht="24.95" customHeight="1">
      <c r="N618" s="9">
        <v>3</v>
      </c>
      <c r="O618" s="16" t="str">
        <f t="shared" si="89"/>
        <v>030403اضافه بها به‌رديف 030102، هرگاه فاصله حمل بيش ‏از20 متر و حداكثر 50 متر باشد.‏</v>
      </c>
      <c r="P618" s="115" t="s">
        <v>1120</v>
      </c>
      <c r="Q618" s="9">
        <v>3</v>
      </c>
      <c r="R618" s="9" t="s">
        <v>874</v>
      </c>
      <c r="S618" s="9" t="s">
        <v>277</v>
      </c>
      <c r="T618" s="119" t="s">
        <v>510</v>
      </c>
      <c r="U618" s="126" t="s">
        <v>303</v>
      </c>
      <c r="V618" s="127">
        <v>8240</v>
      </c>
      <c r="W618" s="17">
        <f t="shared" si="90"/>
        <v>11030403</v>
      </c>
    </row>
    <row r="619" spans="14:23" ht="24.95" customHeight="1">
      <c r="N619" s="9">
        <v>3</v>
      </c>
      <c r="O619" s="16" t="str">
        <f t="shared" si="89"/>
        <v>030404اضافه‌بها به‌رديف‌هاي 030103 تا 030105 و ‏‏030201، هرگاه فاصله حمل بيش از 20 متر و ‏حداكثر50 متر باشد.‏</v>
      </c>
      <c r="P619" s="115" t="s">
        <v>1121</v>
      </c>
      <c r="Q619" s="9">
        <v>3</v>
      </c>
      <c r="R619" s="9" t="s">
        <v>874</v>
      </c>
      <c r="S619" s="9" t="s">
        <v>277</v>
      </c>
      <c r="T619" s="119" t="s">
        <v>511</v>
      </c>
      <c r="U619" s="126" t="s">
        <v>303</v>
      </c>
      <c r="V619" s="127">
        <v>2880</v>
      </c>
      <c r="W619" s="17">
        <f t="shared" si="90"/>
        <v>11030404</v>
      </c>
    </row>
    <row r="620" spans="14:23" ht="24.95" customHeight="1">
      <c r="N620" s="9">
        <v>3</v>
      </c>
      <c r="O620" s="16" t="str">
        <f t="shared" si="89"/>
        <v>030501پي‌كني، كانال‌كني و گودبرداري با وسيله مكانيكي در ‏زمينهاي نرم، تا عمق 2 متر و ريختن خاك كنده شده ‏در كنارمحلهاي مربوط.‏</v>
      </c>
      <c r="P620" s="115" t="s">
        <v>1122</v>
      </c>
      <c r="Q620" s="9">
        <v>3</v>
      </c>
      <c r="R620" s="9" t="s">
        <v>874</v>
      </c>
      <c r="S620" s="9" t="s">
        <v>277</v>
      </c>
      <c r="T620" s="119" t="s">
        <v>512</v>
      </c>
      <c r="U620" s="126" t="s">
        <v>303</v>
      </c>
      <c r="V620" s="127">
        <v>12600</v>
      </c>
      <c r="W620" s="17">
        <f t="shared" si="90"/>
        <v>11030501</v>
      </c>
    </row>
    <row r="621" spans="14:23" ht="24.95" customHeight="1">
      <c r="N621" s="9">
        <v>3</v>
      </c>
      <c r="O621" s="16" t="str">
        <f t="shared" si="89"/>
        <v>030502پي‌كني، كانال‌كني و گودبرداري با وسيله مكانيكي در ‏زمينهاي سخت، تاعمق 2 متر و ريختن خاك كنده ‏شده در كنارمحلهاي مربوط.‏</v>
      </c>
      <c r="P621" s="115" t="s">
        <v>1123</v>
      </c>
      <c r="Q621" s="9">
        <v>3</v>
      </c>
      <c r="R621" s="9" t="s">
        <v>874</v>
      </c>
      <c r="S621" s="9" t="s">
        <v>277</v>
      </c>
      <c r="T621" s="119" t="s">
        <v>513</v>
      </c>
      <c r="U621" s="126" t="s">
        <v>303</v>
      </c>
      <c r="V621" s="127">
        <v>19700</v>
      </c>
      <c r="W621" s="17">
        <f t="shared" si="90"/>
        <v>11030502</v>
      </c>
    </row>
    <row r="622" spans="14:23" ht="24.95" customHeight="1">
      <c r="N622" s="9">
        <v>3</v>
      </c>
      <c r="O622" s="16" t="str">
        <f t="shared" si="89"/>
        <v>030503پي‌كني، كانال‌كني و گودبرداري با وسيله مكانيكي در ‏زمينهاي لجني تا عمق 2 متر و حمل و تخليه مواد ‏كنده شده تا فاصله 20 متر از مركز ثقل برداشت.‏</v>
      </c>
      <c r="P622" s="115" t="s">
        <v>1124</v>
      </c>
      <c r="Q622" s="9">
        <v>3</v>
      </c>
      <c r="R622" s="9" t="s">
        <v>874</v>
      </c>
      <c r="S622" s="9" t="s">
        <v>277</v>
      </c>
      <c r="T622" s="119" t="s">
        <v>514</v>
      </c>
      <c r="U622" s="126" t="s">
        <v>303</v>
      </c>
      <c r="V622" s="127">
        <v>37800</v>
      </c>
      <c r="W622" s="17">
        <f t="shared" si="90"/>
        <v>11030503</v>
      </c>
    </row>
    <row r="623" spans="14:23" ht="24.95" customHeight="1">
      <c r="N623" s="9">
        <v>3</v>
      </c>
      <c r="O623" s="16" t="str">
        <f t="shared" si="89"/>
        <v>030504پي‌كني، كانال‌كني و گودبرداري با چکش هيدروليکي ‏در زمينهاي سنگي تا عمق 2 متر و حمل و تخليه مواد ‏كنده شده تا فاصله 20 متر از مركز ثقل برداشت.‏</v>
      </c>
      <c r="P623" s="115" t="s">
        <v>1125</v>
      </c>
      <c r="Q623" s="9">
        <v>3</v>
      </c>
      <c r="R623" s="9" t="s">
        <v>874</v>
      </c>
      <c r="S623" s="9" t="s">
        <v>277</v>
      </c>
      <c r="T623" s="119" t="s">
        <v>515</v>
      </c>
      <c r="U623" s="126" t="s">
        <v>303</v>
      </c>
      <c r="V623" s="127">
        <v>179500</v>
      </c>
      <c r="W623" s="17">
        <f t="shared" si="90"/>
        <v>11030504</v>
      </c>
    </row>
    <row r="624" spans="14:23" ht="24.95" customHeight="1">
      <c r="N624" s="9">
        <v>3</v>
      </c>
      <c r="O624" s="16" t="str">
        <f t="shared" si="89"/>
        <v>030601اضافه بها به‌رديف‌هاي 030501 تا 030504، هرگاه ‏عمق پي، كانال يا گود بيش از 2 متر باشد، براي حجم ‏خاك واقع شده در عمق 2 تا 3 متر، يك بار 3 تا 4 ‏متر، دوبار، 4 تا 5 متر، سه بار و به‌همين ترتيب براي ‏عمقهاي بيشتر.‏</v>
      </c>
      <c r="P624" s="115" t="s">
        <v>1126</v>
      </c>
      <c r="Q624" s="9">
        <v>3</v>
      </c>
      <c r="R624" s="9" t="s">
        <v>874</v>
      </c>
      <c r="S624" s="9" t="s">
        <v>277</v>
      </c>
      <c r="T624" s="119" t="s">
        <v>516</v>
      </c>
      <c r="U624" s="126" t="s">
        <v>303</v>
      </c>
      <c r="V624" s="127">
        <v>2620</v>
      </c>
      <c r="W624" s="17">
        <f t="shared" si="90"/>
        <v>11030601</v>
      </c>
    </row>
    <row r="625" spans="14:23" ht="24.95" customHeight="1">
      <c r="N625" s="9">
        <v>3</v>
      </c>
      <c r="O625" s="16" t="str">
        <f t="shared" si="89"/>
        <v>030602اضافه بها به ‌رديف‌هاي 030501، 030502 و ‏‏030504، هرگاه پي‌كني، كانال‌كني و گودبرداري زير ‏تراز آب زيرزميني انجام شود وآبكشي با تلمبه ‏موتوري الزامي باشد.‏</v>
      </c>
      <c r="P625" s="115" t="s">
        <v>1127</v>
      </c>
      <c r="Q625" s="9">
        <v>3</v>
      </c>
      <c r="R625" s="9" t="s">
        <v>874</v>
      </c>
      <c r="S625" s="9" t="s">
        <v>277</v>
      </c>
      <c r="T625" s="119" t="s">
        <v>517</v>
      </c>
      <c r="U625" s="126" t="s">
        <v>303</v>
      </c>
      <c r="V625" s="127">
        <v>21400</v>
      </c>
      <c r="W625" s="17">
        <f t="shared" si="90"/>
        <v>11030602</v>
      </c>
    </row>
    <row r="626" spans="14:23" ht="24.95" customHeight="1">
      <c r="N626" s="9">
        <v>3</v>
      </c>
      <c r="O626" s="16" t="str">
        <f t="shared" si="89"/>
        <v>030701بارگيري مواد حاصل از عمليات خاكي يا خاكهاي ‏توده شده و حمل آن با كاميون يا هرنوع وسيله ‏مكانيكي ديگر تا فاصله 100 متري مركز ثقل برداشت ‏و تخليه آن.‏</v>
      </c>
      <c r="P626" s="115" t="s">
        <v>1128</v>
      </c>
      <c r="Q626" s="9">
        <v>3</v>
      </c>
      <c r="R626" s="9" t="s">
        <v>874</v>
      </c>
      <c r="S626" s="9" t="s">
        <v>277</v>
      </c>
      <c r="T626" s="119" t="s">
        <v>518</v>
      </c>
      <c r="U626" s="126" t="s">
        <v>303</v>
      </c>
      <c r="V626" s="127">
        <v>9160</v>
      </c>
      <c r="W626" s="17">
        <f t="shared" si="90"/>
        <v>11030701</v>
      </c>
    </row>
    <row r="627" spans="14:23" ht="24.95" customHeight="1">
      <c r="N627" s="9">
        <v>3</v>
      </c>
      <c r="O627" s="16" t="str">
        <f t="shared" si="89"/>
        <v>030702حمل مواد حاصل از عمليات خاكي يا خاكهاي توده ‏شده، وقتي كه فاصله حمل بيش از 100 متر تا 500 ‏متر باشد، به ازاي هر 100 متر مازاد بر100 متر اول. ‏كسر 100 متر به تناسب محاسبه مي شود.‏</v>
      </c>
      <c r="P627" s="115" t="s">
        <v>1129</v>
      </c>
      <c r="Q627" s="9">
        <v>3</v>
      </c>
      <c r="R627" s="9" t="s">
        <v>874</v>
      </c>
      <c r="S627" s="9" t="s">
        <v>277</v>
      </c>
      <c r="T627" s="119" t="s">
        <v>519</v>
      </c>
      <c r="U627" s="126" t="s">
        <v>303</v>
      </c>
      <c r="V627" s="127">
        <v>790</v>
      </c>
      <c r="W627" s="17">
        <f t="shared" si="90"/>
        <v>11030702</v>
      </c>
    </row>
    <row r="628" spans="14:23" ht="24.95" customHeight="1">
      <c r="N628" s="9">
        <v>3</v>
      </c>
      <c r="O628" s="16" t="str">
        <f t="shared" si="89"/>
        <v xml:space="preserve">030703حمل مواد حاصل از عمليات خاكي يا خاكهاي توده ‏شده، وقتي كه فاصله حمل بيش از500 متر تا10 ‏كيلومتر باشد، براي هر كيلومتر مازاد بر500 متر اول، ‏براي راههاي ساخته نشده، مانند راههاي انحرافي، </v>
      </c>
      <c r="P628" s="115" t="s">
        <v>1130</v>
      </c>
      <c r="Q628" s="9">
        <v>3</v>
      </c>
      <c r="R628" s="9" t="s">
        <v>874</v>
      </c>
      <c r="S628" s="9" t="s">
        <v>277</v>
      </c>
      <c r="T628" s="119" t="s">
        <v>2255</v>
      </c>
      <c r="U628" s="126" t="s">
        <v>520</v>
      </c>
      <c r="V628" s="127">
        <v>3820</v>
      </c>
      <c r="W628" s="17">
        <f t="shared" si="90"/>
        <v>11030703</v>
      </c>
    </row>
    <row r="629" spans="14:23" ht="24.95" customHeight="1">
      <c r="N629" s="9">
        <v>3</v>
      </c>
      <c r="O629" s="16" t="str">
        <f t="shared" si="89"/>
        <v>030704حمل مواد حاصل از عمليات خاكي ياخاكهاي توده ‏شده، وقتي كه فاصله حمل بيش از10 كيلومتر تا30 ‏كيلومتر باشد، براي هر كيلومتر مازاد بر10 كيلومتر، ‏براي راههاي ساخته نشده (كسر كيلومتر، به‌نسبت ‏قيمت يك كيلومتر محاسبه مي‌شود).‏</v>
      </c>
      <c r="P629" s="115" t="s">
        <v>1131</v>
      </c>
      <c r="Q629" s="9">
        <v>3</v>
      </c>
      <c r="R629" s="9" t="s">
        <v>874</v>
      </c>
      <c r="S629" s="9" t="s">
        <v>277</v>
      </c>
      <c r="T629" s="119" t="s">
        <v>521</v>
      </c>
      <c r="U629" s="126" t="s">
        <v>520</v>
      </c>
      <c r="V629" s="127">
        <v>3480</v>
      </c>
      <c r="W629" s="17">
        <f t="shared" si="90"/>
        <v>11030704</v>
      </c>
    </row>
    <row r="630" spans="14:23" ht="24.95" customHeight="1">
      <c r="N630" s="9">
        <v>3</v>
      </c>
      <c r="O630" s="16" t="str">
        <f t="shared" ref="O630:O696" si="91">CONCATENATE(P630,T630)</f>
        <v>030705حمل مواد حاصل از عمليات خاكي يا خاكهاي توده ‏شده، وقتي كه فاصله حمل بيش از30 كيلومتر باشد، ‏براي هر كيلومترمازاد بر30 كيلومتر، براي راههاي ‏ساخته نشده (كسر كيلومتر، به‌نسبت قيمت يك ‏كيلومتر محاسبه مي‌شود).‏</v>
      </c>
      <c r="P630" s="115" t="s">
        <v>1132</v>
      </c>
      <c r="Q630" s="9">
        <v>3</v>
      </c>
      <c r="R630" s="9" t="s">
        <v>874</v>
      </c>
      <c r="S630" s="9" t="s">
        <v>277</v>
      </c>
      <c r="T630" s="119" t="s">
        <v>522</v>
      </c>
      <c r="U630" s="126" t="s">
        <v>520</v>
      </c>
      <c r="V630" s="127">
        <v>2840</v>
      </c>
      <c r="W630" s="17">
        <f t="shared" ref="W630:W696" si="92">P630+11000000</f>
        <v>11030705</v>
      </c>
    </row>
    <row r="631" spans="14:23" ht="24.95" customHeight="1">
      <c r="N631" s="9">
        <v>3</v>
      </c>
      <c r="O631" s="16" t="str">
        <f t="shared" si="91"/>
        <v>030801تسطيح بسترخاكريزها با گريدر.‏</v>
      </c>
      <c r="P631" s="115" t="s">
        <v>1133</v>
      </c>
      <c r="Q631" s="9">
        <v>3</v>
      </c>
      <c r="R631" s="9" t="s">
        <v>874</v>
      </c>
      <c r="S631" s="9" t="s">
        <v>277</v>
      </c>
      <c r="T631" s="119" t="s">
        <v>523</v>
      </c>
      <c r="U631" s="126" t="s">
        <v>275</v>
      </c>
      <c r="V631" s="127">
        <v>250</v>
      </c>
      <c r="W631" s="17">
        <f t="shared" si="92"/>
        <v>11030801</v>
      </c>
    </row>
    <row r="632" spans="14:23" ht="24.95" customHeight="1">
      <c r="N632" s="9">
        <v>3</v>
      </c>
      <c r="O632" s="16" t="str">
        <f t="shared" si="91"/>
        <v>030802آب پاشي و كوبيدن بستر خاكريزها يا كف ترانشه ها ‏و مانند آنها، تاعمق 15 سانتيمتر با تراكم 85 درصد ‏به‌روش آشو اصلاحي.‏</v>
      </c>
      <c r="P632" s="115" t="s">
        <v>1134</v>
      </c>
      <c r="Q632" s="9">
        <v>3</v>
      </c>
      <c r="R632" s="9" t="s">
        <v>874</v>
      </c>
      <c r="S632" s="9" t="s">
        <v>277</v>
      </c>
      <c r="T632" s="119" t="s">
        <v>524</v>
      </c>
      <c r="U632" s="126" t="s">
        <v>275</v>
      </c>
      <c r="V632" s="127">
        <v>885</v>
      </c>
      <c r="W632" s="17">
        <f t="shared" si="92"/>
        <v>11030802</v>
      </c>
    </row>
    <row r="633" spans="14:23" ht="24.95" customHeight="1">
      <c r="N633" s="9">
        <v>3</v>
      </c>
      <c r="O633" s="16" t="str">
        <f t="shared" si="91"/>
        <v>030803آب پاشي و كوبيدن بستر خاكريزها يا كف ترانشه ها ‏و مانند آنها، تا عمق 15 سانتيمتر با تراكم 90 درصد ‏به‌روش آشو اصلاحي.‏</v>
      </c>
      <c r="P633" s="115" t="s">
        <v>1135</v>
      </c>
      <c r="Q633" s="9">
        <v>3</v>
      </c>
      <c r="R633" s="9" t="s">
        <v>874</v>
      </c>
      <c r="S633" s="9" t="s">
        <v>277</v>
      </c>
      <c r="T633" s="119" t="s">
        <v>525</v>
      </c>
      <c r="U633" s="126" t="s">
        <v>275</v>
      </c>
      <c r="V633" s="127">
        <v>1140</v>
      </c>
      <c r="W633" s="17">
        <f t="shared" si="92"/>
        <v>11030803</v>
      </c>
    </row>
    <row r="634" spans="14:23" ht="24.95" customHeight="1">
      <c r="N634" s="9">
        <v>3</v>
      </c>
      <c r="O634" s="16" t="str">
        <f t="shared" si="91"/>
        <v>030804آب پاشي و كوبيدن بستر خاكريزها ياكف ترانشه ها و ‏مانند آنها، تا عمق 15 سانتيمتر با تراكم 95 درصد ‏به‌روش آشو اصلاحي.‏</v>
      </c>
      <c r="P634" s="115" t="s">
        <v>1136</v>
      </c>
      <c r="Q634" s="9">
        <v>3</v>
      </c>
      <c r="R634" s="9" t="s">
        <v>874</v>
      </c>
      <c r="S634" s="9" t="s">
        <v>277</v>
      </c>
      <c r="T634" s="119" t="s">
        <v>526</v>
      </c>
      <c r="U634" s="126" t="s">
        <v>275</v>
      </c>
      <c r="V634" s="127">
        <v>1390</v>
      </c>
      <c r="W634" s="17">
        <f t="shared" si="92"/>
        <v>11030804</v>
      </c>
    </row>
    <row r="635" spans="14:23" ht="24.95" customHeight="1">
      <c r="N635" s="9">
        <v>3</v>
      </c>
      <c r="O635" s="16" t="str">
        <f t="shared" si="91"/>
        <v>030805آب پاشي و كوبيدن بستر خاكريزها يا كف ترانشه و ‏مانند آنها، تاعمق 15 سانتيمتر با تراكم 100 ‏درصدبه‌روش آشو اصلاحي.‏</v>
      </c>
      <c r="P635" s="115" t="s">
        <v>1137</v>
      </c>
      <c r="Q635" s="9">
        <v>3</v>
      </c>
      <c r="R635" s="9" t="s">
        <v>874</v>
      </c>
      <c r="S635" s="9" t="s">
        <v>277</v>
      </c>
      <c r="T635" s="119" t="s">
        <v>527</v>
      </c>
      <c r="U635" s="126" t="s">
        <v>275</v>
      </c>
      <c r="V635" s="127">
        <v>2050</v>
      </c>
      <c r="W635" s="17">
        <f t="shared" si="92"/>
        <v>11030805</v>
      </c>
    </row>
    <row r="636" spans="14:23" ht="24.95" customHeight="1">
      <c r="N636" s="9">
        <v>3</v>
      </c>
      <c r="O636" s="16" t="str">
        <f t="shared" si="91"/>
        <v>030901پخش، آب پاشي، تسطيح، پروفيله كردن، رگلاژ و ‏كوبيدن قشرهاي خاكريزي و توونان، با 85 درصد ‏كوبيدگي به‌روش آشو اصلاحي، وقتي كه ضخامت ‏قشرهاي خاكريزي پس از كوبيده شدن حداكثر 15 ‏سانتيمتر باشد.‏</v>
      </c>
      <c r="P636" s="115" t="s">
        <v>1138</v>
      </c>
      <c r="Q636" s="9">
        <v>3</v>
      </c>
      <c r="R636" s="9" t="s">
        <v>874</v>
      </c>
      <c r="S636" s="9" t="s">
        <v>277</v>
      </c>
      <c r="T636" s="119" t="s">
        <v>528</v>
      </c>
      <c r="U636" s="126" t="s">
        <v>303</v>
      </c>
      <c r="V636" s="127">
        <v>10900</v>
      </c>
      <c r="W636" s="17">
        <f t="shared" si="92"/>
        <v>11030901</v>
      </c>
    </row>
    <row r="637" spans="14:23" ht="24.95" customHeight="1">
      <c r="N637" s="9">
        <v>3</v>
      </c>
      <c r="O637" s="16" t="str">
        <f t="shared" si="91"/>
        <v>030902پخش، آب پاشي، تسطيح، پروفيله كردن، رگلاژ و ‏كوبيدن قشرهاي خاكريزي و توونان، با 90 درصد ‏كوبيدگي به‌روش آشو اصلاحي، وقتي كه ضخامت ‏قشرهاي خاكريزي پس از كوبيده شدن حداكثر 15 ‏سانتيمتر باشد.‏</v>
      </c>
      <c r="P637" s="115" t="s">
        <v>1139</v>
      </c>
      <c r="Q637" s="9">
        <v>3</v>
      </c>
      <c r="R637" s="9" t="s">
        <v>874</v>
      </c>
      <c r="S637" s="9" t="s">
        <v>277</v>
      </c>
      <c r="T637" s="119" t="s">
        <v>529</v>
      </c>
      <c r="U637" s="126" t="s">
        <v>303</v>
      </c>
      <c r="V637" s="127">
        <v>12600</v>
      </c>
      <c r="W637" s="17">
        <f t="shared" si="92"/>
        <v>11030902</v>
      </c>
    </row>
    <row r="638" spans="14:23" ht="24.95" customHeight="1">
      <c r="N638" s="9">
        <v>3</v>
      </c>
      <c r="O638" s="16" t="str">
        <f t="shared" si="91"/>
        <v>030903پخش، آب پاشي، تسطيح، پروفيله كردن، رگلاژ و ‏كوبيدن قشرهاي خاكريزي و توونان، با 95 درصد ‏كوبيدگي به‌روش آشو اصلاحي، وقتي كه ضخامت ‏قشرهاي خاكريزي پس از كوبيده شدن حداكثر 15 ‏سانتيمتر باشد.‏</v>
      </c>
      <c r="P638" s="115" t="s">
        <v>1140</v>
      </c>
      <c r="Q638" s="9">
        <v>3</v>
      </c>
      <c r="R638" s="9" t="s">
        <v>874</v>
      </c>
      <c r="S638" s="9" t="s">
        <v>277</v>
      </c>
      <c r="T638" s="119" t="s">
        <v>530</v>
      </c>
      <c r="U638" s="126" t="s">
        <v>303</v>
      </c>
      <c r="V638" s="127">
        <v>14300</v>
      </c>
      <c r="W638" s="17">
        <f t="shared" si="92"/>
        <v>11030903</v>
      </c>
    </row>
    <row r="639" spans="14:23" ht="24.95" customHeight="1">
      <c r="N639" s="9">
        <v>3</v>
      </c>
      <c r="O639" s="16" t="str">
        <f t="shared" si="91"/>
        <v>030904پخش، آب پاشي، تسطيح، پروفيله كردن، رگلاژ و ‏كوبيدن قشرهاي خاكريزي و توونان، با100 درصد ‏كوبيدگي به‌روش آشو اصلاحي، وقتي كه ضخامت ‏قشرهاي خاكريزي پس از كوبيده شدن حداكثر 15 ‏سانتيمتر باشد.‏</v>
      </c>
      <c r="P639" s="115" t="s">
        <v>1141</v>
      </c>
      <c r="Q639" s="9">
        <v>3</v>
      </c>
      <c r="R639" s="9" t="s">
        <v>874</v>
      </c>
      <c r="S639" s="9" t="s">
        <v>277</v>
      </c>
      <c r="T639" s="119" t="s">
        <v>531</v>
      </c>
      <c r="U639" s="126" t="s">
        <v>303</v>
      </c>
      <c r="V639" s="127">
        <v>18700</v>
      </c>
      <c r="W639" s="17">
        <f t="shared" si="92"/>
        <v>11030904</v>
      </c>
    </row>
    <row r="640" spans="14:23" ht="24.95" customHeight="1">
      <c r="N640" s="9">
        <v>3</v>
      </c>
      <c r="O640" s="16" t="str">
        <f t="shared" si="91"/>
        <v>030905تحکيم زمين‌هاي ماسه‌اي به روش تراکم ديناميکي ‏Dynamic Compaction)‎‏)، همراه با افزودن خاک ‏مناسب.‏</v>
      </c>
      <c r="P640" s="115" t="s">
        <v>1142</v>
      </c>
      <c r="Q640" s="9">
        <v>3</v>
      </c>
      <c r="R640" s="9" t="s">
        <v>874</v>
      </c>
      <c r="S640" s="9" t="s">
        <v>277</v>
      </c>
      <c r="T640" s="119" t="s">
        <v>532</v>
      </c>
      <c r="U640" s="126"/>
      <c r="V640" s="127">
        <v>0</v>
      </c>
      <c r="W640" s="17">
        <f t="shared" si="92"/>
        <v>11030905</v>
      </c>
    </row>
    <row r="641" spans="14:23" ht="24.95" customHeight="1">
      <c r="N641" s="9">
        <v>3</v>
      </c>
      <c r="O641" s="16" t="str">
        <f t="shared" si="91"/>
        <v>031001ريختن خاكها يا مصالح سنگي موجود كنار پي‌ها، ‏گودها و كانالها، به‌درون پي‌ها، گودها و كانالها.‏</v>
      </c>
      <c r="P641" s="115" t="s">
        <v>1143</v>
      </c>
      <c r="Q641" s="9">
        <v>3</v>
      </c>
      <c r="R641" s="9" t="s">
        <v>874</v>
      </c>
      <c r="S641" s="9" t="s">
        <v>277</v>
      </c>
      <c r="T641" s="119" t="s">
        <v>533</v>
      </c>
      <c r="U641" s="126" t="s">
        <v>303</v>
      </c>
      <c r="V641" s="127">
        <v>2470</v>
      </c>
      <c r="W641" s="17">
        <f t="shared" si="92"/>
        <v>11031001</v>
      </c>
    </row>
    <row r="642" spans="14:23" ht="24.95" customHeight="1">
      <c r="N642" s="9">
        <v>3</v>
      </c>
      <c r="O642" s="16" t="str">
        <f t="shared" si="91"/>
        <v>031002تهيه خاك مناسب، از درون يا خارج كارگاه، براي ‏خاكريزها شامل كندن، بارگيري و حمل، تا فاصله ‏‏500 متر و باراندازي درمحل مصرف.‏</v>
      </c>
      <c r="P642" s="115" t="s">
        <v>1144</v>
      </c>
      <c r="Q642" s="9">
        <v>3</v>
      </c>
      <c r="R642" s="9" t="s">
        <v>874</v>
      </c>
      <c r="S642" s="9" t="s">
        <v>277</v>
      </c>
      <c r="T642" s="119" t="s">
        <v>534</v>
      </c>
      <c r="U642" s="126" t="s">
        <v>303</v>
      </c>
      <c r="V642" s="127">
        <v>20900</v>
      </c>
      <c r="W642" s="17">
        <f t="shared" si="92"/>
        <v>11031002</v>
      </c>
    </row>
    <row r="643" spans="14:23" ht="24.95" customHeight="1">
      <c r="N643" s="9">
        <v>3</v>
      </c>
      <c r="O643" s="16" t="str">
        <f t="shared" si="91"/>
        <v>031003اختلاط دو ياچند نوع مصالح، به‌منظور ساختن بدنه ‏راه و ساير كارهاي مشابه آن.‏</v>
      </c>
      <c r="P643" s="115" t="s">
        <v>1145</v>
      </c>
      <c r="Q643" s="9">
        <v>3</v>
      </c>
      <c r="R643" s="9" t="s">
        <v>874</v>
      </c>
      <c r="S643" s="9" t="s">
        <v>277</v>
      </c>
      <c r="T643" s="119" t="s">
        <v>535</v>
      </c>
      <c r="U643" s="126" t="s">
        <v>303</v>
      </c>
      <c r="V643" s="127">
        <v>3360</v>
      </c>
      <c r="W643" s="17">
        <f t="shared" si="92"/>
        <v>11031003</v>
      </c>
    </row>
    <row r="644" spans="14:23" ht="24.95" customHeight="1">
      <c r="N644" s="9">
        <v>3</v>
      </c>
      <c r="O644" s="16" t="str">
        <f t="shared" si="91"/>
        <v>031004پخش خاكهاي نباتي ريسه شده، تنظيم و رگلاژ آن در ‏محلهاي مورد نظر.‏</v>
      </c>
      <c r="P644" s="115" t="s">
        <v>1146</v>
      </c>
      <c r="Q644" s="9">
        <v>3</v>
      </c>
      <c r="R644" s="9" t="s">
        <v>874</v>
      </c>
      <c r="S644" s="9" t="s">
        <v>277</v>
      </c>
      <c r="T644" s="119" t="s">
        <v>536</v>
      </c>
      <c r="U644" s="126" t="s">
        <v>303</v>
      </c>
      <c r="V644" s="127">
        <v>2050</v>
      </c>
      <c r="W644" s="17">
        <f t="shared" si="92"/>
        <v>11031004</v>
      </c>
    </row>
    <row r="645" spans="14:23" ht="24.95" customHeight="1">
      <c r="N645" s="9">
        <v>3</v>
      </c>
      <c r="O645" s="16" t="str">
        <f t="shared" si="91"/>
        <v>031005پخش مصالح حاصل از خاكبرداري، كه در محلهاي ‏تعيين شده با هرضخامت دپو شود.‏</v>
      </c>
      <c r="P645" s="115" t="s">
        <v>1147</v>
      </c>
      <c r="Q645" s="9">
        <v>3</v>
      </c>
      <c r="R645" s="9" t="s">
        <v>874</v>
      </c>
      <c r="S645" s="9" t="s">
        <v>277</v>
      </c>
      <c r="T645" s="119" t="s">
        <v>537</v>
      </c>
      <c r="U645" s="126" t="s">
        <v>303</v>
      </c>
      <c r="V645" s="127">
        <v>1460</v>
      </c>
      <c r="W645" s="17">
        <f t="shared" si="92"/>
        <v>11031005</v>
      </c>
    </row>
    <row r="646" spans="14:23" ht="24.95" customHeight="1">
      <c r="N646" s="9">
        <v>3</v>
      </c>
      <c r="O646" s="16" t="str">
        <f t="shared" si="91"/>
        <v>031101تهيه ماسه بادي، شامل كندن بارگيري و حمل تا ‏فاصله 500 متر و باراندازي درمحل مصرف.‏</v>
      </c>
      <c r="P646" s="115" t="s">
        <v>1148</v>
      </c>
      <c r="Q646" s="9">
        <v>3</v>
      </c>
      <c r="R646" s="9" t="s">
        <v>874</v>
      </c>
      <c r="S646" s="9" t="s">
        <v>277</v>
      </c>
      <c r="T646" s="119" t="s">
        <v>538</v>
      </c>
      <c r="U646" s="126" t="s">
        <v>303</v>
      </c>
      <c r="V646" s="127">
        <v>21200</v>
      </c>
      <c r="W646" s="17">
        <f t="shared" si="92"/>
        <v>11031101</v>
      </c>
    </row>
    <row r="647" spans="14:23" ht="24.95" customHeight="1">
      <c r="N647" s="9">
        <v>3</v>
      </c>
      <c r="O647" s="16" t="str">
        <f t="shared" si="91"/>
        <v>031102پخش، تسطيح، غرقاب كردن و كوبيدن ماسه بادي ‏براي ساختمان بدنه راه و محوطه.‏</v>
      </c>
      <c r="P647" s="115" t="s">
        <v>1149</v>
      </c>
      <c r="Q647" s="9">
        <v>3</v>
      </c>
      <c r="R647" s="9" t="s">
        <v>874</v>
      </c>
      <c r="S647" s="9" t="s">
        <v>277</v>
      </c>
      <c r="T647" s="119" t="s">
        <v>539</v>
      </c>
      <c r="U647" s="126" t="s">
        <v>303</v>
      </c>
      <c r="V647" s="127">
        <v>23900</v>
      </c>
      <c r="W647" s="17">
        <f t="shared" si="92"/>
        <v>11031102</v>
      </c>
    </row>
    <row r="648" spans="14:23" ht="24.95" customHeight="1">
      <c r="N648" s="9">
        <v>3</v>
      </c>
      <c r="O648" s="16" t="str">
        <f t="shared" si="91"/>
        <v>031103پخش، تسطيح و كوبيدن ماسه بادي براي تحكيم بستر ‏راه و محوطه.‏</v>
      </c>
      <c r="P648" s="115" t="s">
        <v>1150</v>
      </c>
      <c r="Q648" s="9">
        <v>3</v>
      </c>
      <c r="R648" s="9" t="s">
        <v>874</v>
      </c>
      <c r="S648" s="9" t="s">
        <v>277</v>
      </c>
      <c r="T648" s="119" t="s">
        <v>540</v>
      </c>
      <c r="U648" s="126" t="s">
        <v>303</v>
      </c>
      <c r="V648" s="127">
        <v>16900</v>
      </c>
      <c r="W648" s="17">
        <f t="shared" si="92"/>
        <v>11031103</v>
      </c>
    </row>
    <row r="649" spans="14:23" ht="24.95" customHeight="1">
      <c r="N649" s="9">
        <v>3</v>
      </c>
      <c r="O649" s="16" t="str">
        <f t="shared" si="91"/>
        <v>031201چال زنی در هر نوع خاک به هر طول و تا قطر ٨۶ میلیمتر و زاویه تا  20 درجه نسبت به سطح افق</v>
      </c>
      <c r="P649" s="156" t="s">
        <v>2325</v>
      </c>
      <c r="Q649" s="9">
        <v>3</v>
      </c>
      <c r="R649" s="9" t="s">
        <v>874</v>
      </c>
      <c r="S649" s="9" t="s">
        <v>277</v>
      </c>
      <c r="T649" s="119" t="s">
        <v>2328</v>
      </c>
      <c r="U649" s="126" t="s">
        <v>293</v>
      </c>
      <c r="V649" s="127">
        <v>210000</v>
      </c>
      <c r="W649" s="17">
        <f t="shared" si="92"/>
        <v>11031201</v>
      </c>
    </row>
    <row r="650" spans="14:23" ht="24.95" customHeight="1">
      <c r="N650" s="9">
        <v>3</v>
      </c>
      <c r="O650" s="16" t="str">
        <f t="shared" si="91"/>
        <v>031202چال زنی در هر نوع خاک به هر طول و با قطر ٨۶ میلیمتر و بیشتر و زاویه تا  20 درجه نسبت به سطح افق</v>
      </c>
      <c r="P650" s="156" t="s">
        <v>2326</v>
      </c>
      <c r="Q650" s="9">
        <v>3</v>
      </c>
      <c r="R650" s="9" t="s">
        <v>874</v>
      </c>
      <c r="S650" s="9" t="s">
        <v>277</v>
      </c>
      <c r="T650" s="119" t="s">
        <v>2329</v>
      </c>
      <c r="U650" s="126" t="s">
        <v>293</v>
      </c>
      <c r="V650" s="127">
        <v>27000</v>
      </c>
      <c r="W650" s="17">
        <f t="shared" si="92"/>
        <v>11031202</v>
      </c>
    </row>
    <row r="651" spans="14:23" ht="24.95" customHeight="1">
      <c r="N651" s="9">
        <v>3</v>
      </c>
      <c r="O651" s="16" t="str">
        <f t="shared" si="91"/>
        <v>031203کسر بها به ریف های 031201 و 031202 برای حفاری با زاویه بیش از 20 درجه تا 60 درجه به ازای هر درجه</v>
      </c>
      <c r="P651" s="156" t="s">
        <v>2327</v>
      </c>
      <c r="Q651" s="9">
        <v>3</v>
      </c>
      <c r="R651" s="9" t="s">
        <v>874</v>
      </c>
      <c r="S651" s="9" t="s">
        <v>277</v>
      </c>
      <c r="T651" s="119" t="s">
        <v>2330</v>
      </c>
      <c r="U651" s="126" t="s">
        <v>975</v>
      </c>
      <c r="V651" s="154">
        <v>-0.5</v>
      </c>
      <c r="W651" s="17">
        <f t="shared" si="92"/>
        <v>11031203</v>
      </c>
    </row>
    <row r="652" spans="14:23" ht="24.95" customHeight="1">
      <c r="N652" s="9">
        <v>4</v>
      </c>
      <c r="O652" s="16" t="str">
        <f t="shared" si="91"/>
        <v>040101سنگ چيني دركف ساختمان (بلوكاژ) با سنگ قلوه‎.‎</v>
      </c>
      <c r="P652" s="117" t="s">
        <v>1151</v>
      </c>
      <c r="Q652" s="9">
        <v>4</v>
      </c>
      <c r="R652" s="9" t="s">
        <v>542</v>
      </c>
      <c r="S652" s="9" t="s">
        <v>277</v>
      </c>
      <c r="T652" s="119" t="s">
        <v>541</v>
      </c>
      <c r="U652" s="126" t="s">
        <v>303</v>
      </c>
      <c r="V652" s="150">
        <v>215500</v>
      </c>
      <c r="W652" s="17">
        <f t="shared" si="92"/>
        <v>11040101</v>
      </c>
    </row>
    <row r="653" spans="14:23" ht="24.95" customHeight="1">
      <c r="N653" s="9">
        <v>4</v>
      </c>
      <c r="O653" s="16" t="str">
        <f t="shared" si="91"/>
        <v>040102سنگ چيني دركف ساختمان (بلوكاژ) با سنگ لاشه.‏</v>
      </c>
      <c r="P653" s="115" t="s">
        <v>1152</v>
      </c>
      <c r="Q653" s="9">
        <v>4</v>
      </c>
      <c r="R653" s="9" t="s">
        <v>542</v>
      </c>
      <c r="S653" s="9" t="s">
        <v>277</v>
      </c>
      <c r="T653" s="119" t="s">
        <v>543</v>
      </c>
      <c r="U653" s="126" t="s">
        <v>303</v>
      </c>
      <c r="V653" s="127">
        <v>396000</v>
      </c>
      <c r="W653" s="17">
        <f t="shared" si="92"/>
        <v>11040102</v>
      </c>
    </row>
    <row r="654" spans="14:23" ht="24.95" customHeight="1">
      <c r="N654" s="9">
        <v>4</v>
      </c>
      <c r="O654" s="16" t="str">
        <f t="shared" si="91"/>
        <v>040103سنگ ريزي پشت ديوارها و پي‌ها(درناژ) با سنگ ‏قلوه.‏</v>
      </c>
      <c r="P654" s="115" t="s">
        <v>1153</v>
      </c>
      <c r="Q654" s="9">
        <v>4</v>
      </c>
      <c r="R654" s="9" t="s">
        <v>542</v>
      </c>
      <c r="S654" s="9" t="s">
        <v>277</v>
      </c>
      <c r="T654" s="119" t="s">
        <v>544</v>
      </c>
      <c r="U654" s="126" t="s">
        <v>303</v>
      </c>
      <c r="V654" s="127">
        <v>186000</v>
      </c>
      <c r="W654" s="17">
        <f t="shared" si="92"/>
        <v>11040103</v>
      </c>
    </row>
    <row r="655" spans="14:23" ht="24.95" customHeight="1">
      <c r="N655" s="9">
        <v>4</v>
      </c>
      <c r="O655" s="16" t="str">
        <f t="shared" si="91"/>
        <v>040104سنگ ريزي پشت ديوارها و پي‌ها (درناژ) با سنگ ‏لاشه.‏</v>
      </c>
      <c r="P655" s="115" t="s">
        <v>1154</v>
      </c>
      <c r="Q655" s="9">
        <v>4</v>
      </c>
      <c r="R655" s="9" t="s">
        <v>542</v>
      </c>
      <c r="S655" s="9" t="s">
        <v>277</v>
      </c>
      <c r="T655" s="119" t="s">
        <v>545</v>
      </c>
      <c r="U655" s="126" t="s">
        <v>303</v>
      </c>
      <c r="V655" s="127">
        <v>325500</v>
      </c>
      <c r="W655" s="17">
        <f t="shared" si="92"/>
        <v>11040104</v>
      </c>
    </row>
    <row r="656" spans="14:23" ht="24.95" customHeight="1">
      <c r="N656" s="9">
        <v>4</v>
      </c>
      <c r="O656" s="16" t="str">
        <f t="shared" si="91"/>
        <v>040105تهيه، ساخت و نصب تورسنگ (گابيون) با توري ‏گالوانيزه و سنگ قلوه.‏</v>
      </c>
      <c r="P656" s="115" t="s">
        <v>1155</v>
      </c>
      <c r="Q656" s="9">
        <v>4</v>
      </c>
      <c r="R656" s="9" t="s">
        <v>542</v>
      </c>
      <c r="S656" s="9" t="s">
        <v>277</v>
      </c>
      <c r="T656" s="119" t="s">
        <v>546</v>
      </c>
      <c r="U656" s="126" t="s">
        <v>303</v>
      </c>
      <c r="V656" s="127">
        <v>702500</v>
      </c>
      <c r="W656" s="17">
        <f t="shared" si="92"/>
        <v>11040105</v>
      </c>
    </row>
    <row r="657" spans="14:23" ht="24.95" customHeight="1">
      <c r="N657" s="9">
        <v>4</v>
      </c>
      <c r="O657" s="16" t="str">
        <f t="shared" si="91"/>
        <v>040106تهيه، ساخت و نصب تورسنگ (گابيون) با توري ‏گالوانيزه و سنگ لاشه.‏</v>
      </c>
      <c r="P657" s="115" t="s">
        <v>1156</v>
      </c>
      <c r="Q657" s="9">
        <v>4</v>
      </c>
      <c r="R657" s="9" t="s">
        <v>542</v>
      </c>
      <c r="S657" s="9" t="s">
        <v>277</v>
      </c>
      <c r="T657" s="119" t="s">
        <v>547</v>
      </c>
      <c r="U657" s="126" t="s">
        <v>303</v>
      </c>
      <c r="V657" s="127">
        <v>886000</v>
      </c>
      <c r="W657" s="17">
        <f t="shared" si="92"/>
        <v>11040106</v>
      </c>
    </row>
    <row r="658" spans="14:23" ht="24.95" customHeight="1">
      <c r="N658" s="9">
        <v>4</v>
      </c>
      <c r="O658" s="16" t="str">
        <f t="shared" si="91"/>
        <v>040201بنايي با سنگ لاشه و ملات ماسه آهك 1:3 در پي.‏</v>
      </c>
      <c r="P658" s="115" t="s">
        <v>1157</v>
      </c>
      <c r="Q658" s="9">
        <v>4</v>
      </c>
      <c r="R658" s="9" t="s">
        <v>542</v>
      </c>
      <c r="S658" s="9" t="s">
        <v>277</v>
      </c>
      <c r="T658" s="119" t="s">
        <v>548</v>
      </c>
      <c r="U658" s="126" t="s">
        <v>303</v>
      </c>
      <c r="V658" s="127">
        <v>694000</v>
      </c>
      <c r="W658" s="17">
        <f t="shared" si="92"/>
        <v>11040201</v>
      </c>
    </row>
    <row r="659" spans="14:23" ht="24.95" customHeight="1">
      <c r="N659" s="9">
        <v>4</v>
      </c>
      <c r="O659" s="16" t="str">
        <f t="shared" si="91"/>
        <v>040202بنايي با سنگ لاشه و ملات باتارد 1:2:8 در پي.‏</v>
      </c>
      <c r="P659" s="115" t="s">
        <v>1158</v>
      </c>
      <c r="Q659" s="9">
        <v>4</v>
      </c>
      <c r="R659" s="9" t="s">
        <v>542</v>
      </c>
      <c r="S659" s="9" t="s">
        <v>277</v>
      </c>
      <c r="T659" s="119" t="s">
        <v>549</v>
      </c>
      <c r="U659" s="126" t="s">
        <v>303</v>
      </c>
      <c r="V659" s="127">
        <v>720000</v>
      </c>
      <c r="W659" s="17">
        <f t="shared" si="92"/>
        <v>11040202</v>
      </c>
    </row>
    <row r="660" spans="14:23" ht="24.95" customHeight="1">
      <c r="N660" s="9">
        <v>4</v>
      </c>
      <c r="O660" s="16" t="str">
        <f t="shared" si="91"/>
        <v>040203بنايي با سنگ لاشه و ملات ماسه سيمان 1:6 در پي.‏</v>
      </c>
      <c r="P660" s="115" t="s">
        <v>1159</v>
      </c>
      <c r="Q660" s="9">
        <v>4</v>
      </c>
      <c r="R660" s="9" t="s">
        <v>542</v>
      </c>
      <c r="S660" s="9" t="s">
        <v>277</v>
      </c>
      <c r="T660" s="119" t="s">
        <v>550</v>
      </c>
      <c r="U660" s="126" t="s">
        <v>303</v>
      </c>
      <c r="V660" s="127">
        <v>688000</v>
      </c>
      <c r="W660" s="17">
        <f t="shared" si="92"/>
        <v>11040203</v>
      </c>
    </row>
    <row r="661" spans="14:23" ht="24.95" customHeight="1">
      <c r="N661" s="9">
        <v>4</v>
      </c>
      <c r="O661" s="16" t="str">
        <f t="shared" si="91"/>
        <v>040204بنايي با سنگ لاشه و ملات ماسه آهك 1:3 در ‏ديوارها و ساير محلهايي كه بالاتر از پي قرار دارند.‏</v>
      </c>
      <c r="P661" s="115" t="s">
        <v>1160</v>
      </c>
      <c r="Q661" s="9">
        <v>4</v>
      </c>
      <c r="R661" s="9" t="s">
        <v>542</v>
      </c>
      <c r="S661" s="9" t="s">
        <v>277</v>
      </c>
      <c r="T661" s="119" t="s">
        <v>551</v>
      </c>
      <c r="U661" s="126" t="s">
        <v>303</v>
      </c>
      <c r="V661" s="127">
        <v>787000</v>
      </c>
      <c r="W661" s="17">
        <f t="shared" si="92"/>
        <v>11040204</v>
      </c>
    </row>
    <row r="662" spans="14:23" ht="24.95" customHeight="1">
      <c r="N662" s="9">
        <v>4</v>
      </c>
      <c r="O662" s="16" t="str">
        <f t="shared" si="91"/>
        <v>040205بنايي با سنگ لاشه و ملات باتارد 1:2:8، در ديوارها و ‏ساير محلهايي كه بالاتر از پي قرار دارند.‏</v>
      </c>
      <c r="P662" s="115" t="s">
        <v>1161</v>
      </c>
      <c r="Q662" s="9">
        <v>4</v>
      </c>
      <c r="R662" s="9" t="s">
        <v>542</v>
      </c>
      <c r="S662" s="9" t="s">
        <v>277</v>
      </c>
      <c r="T662" s="119" t="s">
        <v>552</v>
      </c>
      <c r="U662" s="126" t="s">
        <v>303</v>
      </c>
      <c r="V662" s="127">
        <v>813000</v>
      </c>
      <c r="W662" s="17">
        <f t="shared" si="92"/>
        <v>11040205</v>
      </c>
    </row>
    <row r="663" spans="14:23" ht="24.95" customHeight="1">
      <c r="N663" s="9">
        <v>4</v>
      </c>
      <c r="O663" s="16" t="str">
        <f t="shared" si="91"/>
        <v>040206بنايي با سنگ لاشه و ملات ماسه سيمان 1:6 در ‏ديوارها و ساير محلهايي كه بالاتر از پي قرار دارند.‏</v>
      </c>
      <c r="P663" s="115" t="s">
        <v>1162</v>
      </c>
      <c r="Q663" s="9">
        <v>4</v>
      </c>
      <c r="R663" s="9" t="s">
        <v>542</v>
      </c>
      <c r="S663" s="9" t="s">
        <v>277</v>
      </c>
      <c r="T663" s="119" t="s">
        <v>553</v>
      </c>
      <c r="U663" s="126" t="s">
        <v>303</v>
      </c>
      <c r="V663" s="127">
        <v>781000</v>
      </c>
      <c r="W663" s="17">
        <f t="shared" si="92"/>
        <v>11040206</v>
      </c>
    </row>
    <row r="664" spans="14:23" ht="24.95" customHeight="1">
      <c r="N664" s="9">
        <v>4</v>
      </c>
      <c r="O664" s="16" t="str">
        <f t="shared" si="91"/>
        <v>040207سنگ قلوه غرقاب در ملات ماسه سيمان 1:6.‏</v>
      </c>
      <c r="P664" s="115" t="s">
        <v>1163</v>
      </c>
      <c r="Q664" s="9">
        <v>4</v>
      </c>
      <c r="R664" s="9" t="s">
        <v>542</v>
      </c>
      <c r="S664" s="9" t="s">
        <v>277</v>
      </c>
      <c r="T664" s="119" t="s">
        <v>554</v>
      </c>
      <c r="U664" s="126" t="s">
        <v>303</v>
      </c>
      <c r="V664" s="127">
        <v>383500</v>
      </c>
      <c r="W664" s="17">
        <f t="shared" si="92"/>
        <v>11040207</v>
      </c>
    </row>
    <row r="665" spans="14:23" ht="24.95" customHeight="1">
      <c r="N665" s="9">
        <v>4</v>
      </c>
      <c r="O665" s="16" t="str">
        <f t="shared" si="91"/>
        <v>040208سنگ لاشه غرقاب در ملات ماسه سيمان 1:6.‏</v>
      </c>
      <c r="P665" s="115" t="s">
        <v>1164</v>
      </c>
      <c r="Q665" s="9">
        <v>4</v>
      </c>
      <c r="R665" s="9" t="s">
        <v>542</v>
      </c>
      <c r="S665" s="9" t="s">
        <v>277</v>
      </c>
      <c r="T665" s="119" t="s">
        <v>555</v>
      </c>
      <c r="U665" s="126" t="s">
        <v>303</v>
      </c>
      <c r="V665" s="127">
        <v>563500</v>
      </c>
      <c r="W665" s="17">
        <f t="shared" si="92"/>
        <v>11040208</v>
      </c>
    </row>
    <row r="666" spans="14:23" ht="24.95" customHeight="1">
      <c r="N666" s="9">
        <v>4</v>
      </c>
      <c r="O666" s="16" t="str">
        <f t="shared" si="91"/>
        <v>040301نماسازي باسنگ قلوه رودخانه، با ملات ماسه سيمان ‏‏1:6 به انضمام بندكشي.‏</v>
      </c>
      <c r="P666" s="115" t="s">
        <v>1165</v>
      </c>
      <c r="Q666" s="9">
        <v>4</v>
      </c>
      <c r="R666" s="9" t="s">
        <v>542</v>
      </c>
      <c r="S666" s="9" t="s">
        <v>277</v>
      </c>
      <c r="T666" s="119" t="s">
        <v>556</v>
      </c>
      <c r="U666" s="126" t="s">
        <v>275</v>
      </c>
      <c r="V666" s="127">
        <v>214000</v>
      </c>
      <c r="W666" s="17">
        <f t="shared" si="92"/>
        <v>11040301</v>
      </c>
    </row>
    <row r="667" spans="14:23" ht="24.95" customHeight="1">
      <c r="N667" s="9">
        <v>4</v>
      </c>
      <c r="O667" s="16" t="str">
        <f t="shared" si="91"/>
        <v>040302اضافه بهاي نماسازي به‌رديف‌هاي بنايي با سنگ لاشه، ‏در صورتي كه، سنگ لاشه به‌صورت نما و به‌شكل ‏موزاييكي اجرا شود.‏</v>
      </c>
      <c r="P667" s="115" t="s">
        <v>1166</v>
      </c>
      <c r="Q667" s="9">
        <v>4</v>
      </c>
      <c r="R667" s="9" t="s">
        <v>542</v>
      </c>
      <c r="S667" s="9" t="s">
        <v>277</v>
      </c>
      <c r="T667" s="119" t="s">
        <v>557</v>
      </c>
      <c r="U667" s="126" t="s">
        <v>275</v>
      </c>
      <c r="V667" s="127">
        <v>74300</v>
      </c>
      <c r="W667" s="17">
        <f t="shared" si="92"/>
        <v>11040302</v>
      </c>
    </row>
    <row r="668" spans="14:23" ht="24.95" customHeight="1">
      <c r="N668" s="9">
        <v>4</v>
      </c>
      <c r="O668" s="16" t="str">
        <f t="shared" si="91"/>
        <v>040303اضافه بهاي نماسازي به‌رديف‌هاي بنايي با سنگ لاشه، ‏در صورتي كه، سنگ لاشه به‌صورت نما و به‌شكل ‏موزاييكي درز شده اجرا شود.‏</v>
      </c>
      <c r="P668" s="115" t="s">
        <v>1167</v>
      </c>
      <c r="Q668" s="9">
        <v>4</v>
      </c>
      <c r="R668" s="9" t="s">
        <v>542</v>
      </c>
      <c r="S668" s="9" t="s">
        <v>277</v>
      </c>
      <c r="T668" s="119" t="s">
        <v>558</v>
      </c>
      <c r="U668" s="126" t="s">
        <v>275</v>
      </c>
      <c r="V668" s="127">
        <v>90000</v>
      </c>
      <c r="W668" s="17">
        <f t="shared" si="92"/>
        <v>11040303</v>
      </c>
    </row>
    <row r="669" spans="14:23" ht="24.95" customHeight="1">
      <c r="N669" s="9">
        <v>4</v>
      </c>
      <c r="O669" s="16" t="str">
        <f t="shared" si="91"/>
        <v>040304اضافه بها به‌رديف‌هاي بنايي با سنگ لاشه، براي ‏نماسازي با سنگ بادبر.‏</v>
      </c>
      <c r="P669" s="115" t="s">
        <v>1168</v>
      </c>
      <c r="Q669" s="9">
        <v>4</v>
      </c>
      <c r="R669" s="9" t="s">
        <v>542</v>
      </c>
      <c r="S669" s="9" t="s">
        <v>277</v>
      </c>
      <c r="T669" s="119" t="s">
        <v>559</v>
      </c>
      <c r="U669" s="126" t="s">
        <v>275</v>
      </c>
      <c r="V669" s="127">
        <v>116000</v>
      </c>
      <c r="W669" s="17">
        <f t="shared" si="92"/>
        <v>11040304</v>
      </c>
    </row>
    <row r="670" spans="14:23" ht="24.95" customHeight="1">
      <c r="N670" s="9">
        <v>4</v>
      </c>
      <c r="O670" s="16" t="str">
        <f t="shared" si="91"/>
        <v>040305اضافه بها به‌رديف‌هاي بنايي با سنگ لاشه، براي ‏نماسازي با سنگ بادبر، با ارتفاع مساوي در هر رگ.‏</v>
      </c>
      <c r="P670" s="115" t="s">
        <v>1169</v>
      </c>
      <c r="Q670" s="9">
        <v>4</v>
      </c>
      <c r="R670" s="9" t="s">
        <v>542</v>
      </c>
      <c r="S670" s="9" t="s">
        <v>277</v>
      </c>
      <c r="T670" s="119" t="s">
        <v>560</v>
      </c>
      <c r="U670" s="126" t="s">
        <v>275</v>
      </c>
      <c r="V670" s="127">
        <v>155500</v>
      </c>
      <c r="W670" s="17">
        <f t="shared" si="92"/>
        <v>11040305</v>
      </c>
    </row>
    <row r="671" spans="14:23" ht="24.95" customHeight="1">
      <c r="N671" s="9">
        <v>4</v>
      </c>
      <c r="O671" s="16" t="str">
        <f t="shared" si="91"/>
        <v>040306اضافه بها به‌رديف‌هاي بنايي با سنگ لاشه، براي ‏نماسازي باسنگ بادبر، با ارتفاع مساوي در تمام رگها.‏</v>
      </c>
      <c r="P671" s="115" t="s">
        <v>1170</v>
      </c>
      <c r="Q671" s="9">
        <v>4</v>
      </c>
      <c r="R671" s="9" t="s">
        <v>542</v>
      </c>
      <c r="S671" s="9" t="s">
        <v>277</v>
      </c>
      <c r="T671" s="119" t="s">
        <v>561</v>
      </c>
      <c r="U671" s="126" t="s">
        <v>275</v>
      </c>
      <c r="V671" s="127">
        <v>186000</v>
      </c>
      <c r="W671" s="17">
        <f t="shared" si="92"/>
        <v>11040306</v>
      </c>
    </row>
    <row r="672" spans="14:23" ht="24.95" customHeight="1">
      <c r="N672" s="9">
        <v>4</v>
      </c>
      <c r="O672" s="16" t="str">
        <f t="shared" si="91"/>
        <v>040307اضافه بها به‌بناييهاي سنگي، هرگاه عمليات بنايي پايين ‏تر از تراز آب زيرزميني انجام شود و تخليه آب با ‏تلمبه موتوري در حين اجراي عمليات الزامي باشد.‏</v>
      </c>
      <c r="P672" s="115" t="s">
        <v>1171</v>
      </c>
      <c r="Q672" s="9">
        <v>4</v>
      </c>
      <c r="R672" s="9" t="s">
        <v>542</v>
      </c>
      <c r="S672" s="9" t="s">
        <v>277</v>
      </c>
      <c r="T672" s="119" t="s">
        <v>562</v>
      </c>
      <c r="U672" s="126" t="s">
        <v>303</v>
      </c>
      <c r="V672" s="127">
        <v>62800</v>
      </c>
      <c r="W672" s="17">
        <f t="shared" si="92"/>
        <v>11040307</v>
      </c>
    </row>
    <row r="673" spans="14:23" ht="24.95" customHeight="1">
      <c r="N673" s="9">
        <v>4</v>
      </c>
      <c r="O673" s="16" t="str">
        <f t="shared" si="91"/>
        <v>040308اضافه بها به‌هرنوع عمليات بنايي سنگي خارج از پي، ‏درصورتي كه در انحنا، انجام شود.‏</v>
      </c>
      <c r="P673" s="115" t="s">
        <v>1172</v>
      </c>
      <c r="Q673" s="9">
        <v>4</v>
      </c>
      <c r="R673" s="9" t="s">
        <v>542</v>
      </c>
      <c r="S673" s="9" t="s">
        <v>277</v>
      </c>
      <c r="T673" s="119" t="s">
        <v>563</v>
      </c>
      <c r="U673" s="126" t="s">
        <v>303</v>
      </c>
      <c r="V673" s="127">
        <v>95500</v>
      </c>
      <c r="W673" s="17">
        <f t="shared" si="92"/>
        <v>11040308</v>
      </c>
    </row>
    <row r="674" spans="14:23" ht="24.95" customHeight="1">
      <c r="N674" s="9">
        <v>4</v>
      </c>
      <c r="O674" s="16" t="str">
        <f t="shared" si="91"/>
        <v>040309تعبيه درز انقطاع در بنايي‌هاي سنگي با تمام عمليات ‏لازم و به‌هر شكل.‏</v>
      </c>
      <c r="P674" s="115" t="s">
        <v>1173</v>
      </c>
      <c r="Q674" s="9">
        <v>4</v>
      </c>
      <c r="R674" s="9" t="s">
        <v>542</v>
      </c>
      <c r="S674" s="9" t="s">
        <v>277</v>
      </c>
      <c r="T674" s="119" t="s">
        <v>564</v>
      </c>
      <c r="U674" s="126" t="s">
        <v>275</v>
      </c>
      <c r="V674" s="127">
        <v>91600</v>
      </c>
      <c r="W674" s="17">
        <f t="shared" si="92"/>
        <v>11040309</v>
      </c>
    </row>
    <row r="675" spans="14:23" ht="24.95" customHeight="1">
      <c r="N675" s="9">
        <v>4</v>
      </c>
      <c r="O675" s="16" t="str">
        <f t="shared" si="91"/>
        <v>040401تهيه و نصب سنگ دو تيشه ريشه دار لاشتر يا مشابه ‏آن در ازاره ساختمان، باملات ماسه سيمان 1:6.‏</v>
      </c>
      <c r="P675" s="115" t="s">
        <v>1174</v>
      </c>
      <c r="Q675" s="9">
        <v>4</v>
      </c>
      <c r="R675" s="9" t="s">
        <v>542</v>
      </c>
      <c r="S675" s="9" t="s">
        <v>277</v>
      </c>
      <c r="T675" s="119" t="s">
        <v>565</v>
      </c>
      <c r="U675" s="126" t="s">
        <v>275</v>
      </c>
      <c r="V675" s="127">
        <v>336000</v>
      </c>
      <c r="W675" s="17">
        <f t="shared" si="92"/>
        <v>11040401</v>
      </c>
    </row>
    <row r="676" spans="14:23" ht="24.95" customHeight="1">
      <c r="N676" s="9">
        <v>4</v>
      </c>
      <c r="O676" s="16" t="str">
        <f t="shared" si="91"/>
        <v>040402بنايي فرش کف با سنگ لاشه، با ضخامت متوسط 10 ‏سانتي‌متر با ملات ماسه سيمان  1:6.‏</v>
      </c>
      <c r="P676" s="115" t="s">
        <v>1175</v>
      </c>
      <c r="Q676" s="9">
        <v>4</v>
      </c>
      <c r="R676" s="9" t="s">
        <v>542</v>
      </c>
      <c r="S676" s="9" t="s">
        <v>277</v>
      </c>
      <c r="T676" s="119" t="s">
        <v>566</v>
      </c>
      <c r="U676" s="126" t="s">
        <v>275</v>
      </c>
      <c r="V676" s="127">
        <v>176000</v>
      </c>
      <c r="W676" s="17">
        <f t="shared" si="92"/>
        <v>11040402</v>
      </c>
    </row>
    <row r="677" spans="14:23" ht="24.95" customHeight="1">
      <c r="N677" s="9">
        <v>4</v>
      </c>
      <c r="O677" s="16" t="str">
        <f t="shared" si="91"/>
        <v>040501تهيه مصالح زهكشي طبق مشخصات و به‌كاربردن آن ‏در زهكشيها.‏</v>
      </c>
      <c r="P677" s="115" t="s">
        <v>1176</v>
      </c>
      <c r="Q677" s="9">
        <v>4</v>
      </c>
      <c r="R677" s="9" t="s">
        <v>542</v>
      </c>
      <c r="S677" s="9" t="s">
        <v>277</v>
      </c>
      <c r="T677" s="119" t="s">
        <v>567</v>
      </c>
      <c r="U677" s="126" t="s">
        <v>303</v>
      </c>
      <c r="V677" s="127">
        <v>249000</v>
      </c>
      <c r="W677" s="17">
        <f t="shared" si="92"/>
        <v>11040501</v>
      </c>
    </row>
    <row r="678" spans="14:23" ht="24.95" customHeight="1">
      <c r="N678" s="9">
        <v>4</v>
      </c>
      <c r="O678" s="16" t="str">
        <f t="shared" si="91"/>
        <v>040502تهيه و ريختن ماسه شسته رودخانه در داخل كانالها، ‏اطراف پي‌ها و لوله‌ها، كف ساختمانها، روي بامها ‏معابر، محوطه‌ها و يا هر محل ديگري كه لازم باشد، ‏به‌انضمام پخش و تسطيح آنها در ضخامتهاي لازم.‏</v>
      </c>
      <c r="P678" s="115" t="s">
        <v>1177</v>
      </c>
      <c r="Q678" s="9">
        <v>4</v>
      </c>
      <c r="R678" s="9" t="s">
        <v>542</v>
      </c>
      <c r="S678" s="9" t="s">
        <v>277</v>
      </c>
      <c r="T678" s="119" t="s">
        <v>568</v>
      </c>
      <c r="U678" s="126" t="s">
        <v>303</v>
      </c>
      <c r="V678" s="127">
        <v>275000</v>
      </c>
      <c r="W678" s="17">
        <f t="shared" si="92"/>
        <v>11040502</v>
      </c>
    </row>
    <row r="679" spans="14:23" ht="24.95" customHeight="1">
      <c r="N679" s="9">
        <v>4</v>
      </c>
      <c r="O679" s="16" t="str">
        <f t="shared" si="91"/>
        <v>040503تهيه و ريختن ماسه كفي (خاكدار) در داخل كانالها، ‏اطراف پي‌ها و لوله‌ها، كف ساختمانها، معابر، ‏محوطه‌ها و يا هر محل ديگري كه لازم باشد، ‏به‌انضمام پخش و تسطيح آنها در ضخامتهاي لازم.‏</v>
      </c>
      <c r="P679" s="115" t="s">
        <v>1178</v>
      </c>
      <c r="Q679" s="9">
        <v>4</v>
      </c>
      <c r="R679" s="9" t="s">
        <v>542</v>
      </c>
      <c r="S679" s="9" t="s">
        <v>277</v>
      </c>
      <c r="T679" s="119" t="s">
        <v>569</v>
      </c>
      <c r="U679" s="126" t="s">
        <v>303</v>
      </c>
      <c r="V679" s="127">
        <v>201500</v>
      </c>
      <c r="W679" s="17">
        <f t="shared" si="92"/>
        <v>11040503</v>
      </c>
    </row>
    <row r="680" spans="14:23" ht="24.95" customHeight="1">
      <c r="N680" s="9">
        <v>4</v>
      </c>
      <c r="O680" s="16" t="str">
        <f t="shared" si="91"/>
        <v>040504تهيه و ريختن شن طبيعي در داخل كانالها، اطراف ‏پي‌ها و لوله‌ها، كف ساختمانها، معابر محوطه‌ها يا هر ‏محل ديگري كه لازم باشد، به‌انضمام پخش و تسطيح ‏آنها در ضخامتهاي لازم.‏</v>
      </c>
      <c r="P680" s="115" t="s">
        <v>1179</v>
      </c>
      <c r="Q680" s="9">
        <v>4</v>
      </c>
      <c r="R680" s="9" t="s">
        <v>542</v>
      </c>
      <c r="S680" s="9" t="s">
        <v>277</v>
      </c>
      <c r="T680" s="119" t="s">
        <v>570</v>
      </c>
      <c r="U680" s="126" t="s">
        <v>303</v>
      </c>
      <c r="V680" s="127">
        <v>216000</v>
      </c>
      <c r="W680" s="17">
        <f t="shared" si="92"/>
        <v>11040504</v>
      </c>
    </row>
    <row r="681" spans="14:23" ht="24.95" customHeight="1">
      <c r="N681" s="9">
        <v>4</v>
      </c>
      <c r="O681" s="16" t="str">
        <f t="shared" si="91"/>
        <v>040505تهيه و ريختن شن نقلي در معابر، محوطه‌ها و يا هر ‏محل ديگري كه لازم باشد، به‌انضمام پخش و تسطيح ‏آنها در ضخامتهاي لازم.‏</v>
      </c>
      <c r="P681" s="115" t="s">
        <v>1180</v>
      </c>
      <c r="Q681" s="9">
        <v>4</v>
      </c>
      <c r="R681" s="9" t="s">
        <v>542</v>
      </c>
      <c r="S681" s="9" t="s">
        <v>277</v>
      </c>
      <c r="T681" s="119" t="s">
        <v>571</v>
      </c>
      <c r="U681" s="126" t="s">
        <v>303</v>
      </c>
      <c r="V681" s="127">
        <v>218000</v>
      </c>
      <c r="W681" s="17">
        <f t="shared" si="92"/>
        <v>11040505</v>
      </c>
    </row>
    <row r="682" spans="14:23" ht="24.95" customHeight="1">
      <c r="N682" s="9">
        <v>4</v>
      </c>
      <c r="O682" s="16" t="str">
        <f t="shared" si="91"/>
        <v>040506تهيه و ريختن ماسه بادي، در داخل كانالها، اطراف ‏پي‌ها و لوله‌ها كف ساختمانها، روي بامها، معابر، ‏محوطه‌ها و ياهر محل ديگري كه لازم باشد، به‌انضمام ‏پخش و تسطيح آنها در ضخامتهاي لازم.‏</v>
      </c>
      <c r="P682" s="115" t="s">
        <v>1181</v>
      </c>
      <c r="Q682" s="9">
        <v>4</v>
      </c>
      <c r="R682" s="9" t="s">
        <v>542</v>
      </c>
      <c r="S682" s="9" t="s">
        <v>277</v>
      </c>
      <c r="T682" s="119" t="s">
        <v>572</v>
      </c>
      <c r="U682" s="126" t="s">
        <v>303</v>
      </c>
      <c r="V682" s="127">
        <v>201500</v>
      </c>
      <c r="W682" s="17">
        <f t="shared" si="92"/>
        <v>11040506</v>
      </c>
    </row>
    <row r="683" spans="14:23" ht="24.95" customHeight="1">
      <c r="N683" s="9">
        <v>5</v>
      </c>
      <c r="O683" s="16" t="str">
        <f t="shared" si="91"/>
        <v>050101تهيه وسايل و قالب‌بندي با استفاده از تخته نراد ‏خارجي، درپي‌ها و شناژهاي مربوط به آن‎.‎</v>
      </c>
      <c r="P683" s="117" t="s">
        <v>1182</v>
      </c>
      <c r="Q683" s="9">
        <v>5</v>
      </c>
      <c r="R683" s="9" t="s">
        <v>574</v>
      </c>
      <c r="S683" s="9" t="s">
        <v>277</v>
      </c>
      <c r="T683" s="119" t="s">
        <v>573</v>
      </c>
      <c r="U683" s="126" t="s">
        <v>275</v>
      </c>
      <c r="V683" s="150">
        <v>144000</v>
      </c>
      <c r="W683" s="17">
        <f t="shared" si="92"/>
        <v>11050101</v>
      </c>
    </row>
    <row r="684" spans="14:23" ht="24.95" customHeight="1">
      <c r="N684" s="9">
        <v>5</v>
      </c>
      <c r="O684" s="16" t="str">
        <f t="shared" si="91"/>
        <v>050201تهيه وسايل و قالب‌بندي با استفاده تخته نراد خارجي، ‏در ديوارهاي بتني كه ارتفاع ديوار حداكثر 3.5 متر ‏باشد.‏</v>
      </c>
      <c r="P684" s="115" t="s">
        <v>1183</v>
      </c>
      <c r="Q684" s="9">
        <v>5</v>
      </c>
      <c r="R684" s="9" t="s">
        <v>574</v>
      </c>
      <c r="S684" s="9" t="s">
        <v>277</v>
      </c>
      <c r="T684" s="119" t="s">
        <v>2093</v>
      </c>
      <c r="U684" s="126" t="s">
        <v>275</v>
      </c>
      <c r="V684" s="127">
        <v>220500</v>
      </c>
      <c r="W684" s="17">
        <f t="shared" si="92"/>
        <v>11050201</v>
      </c>
    </row>
    <row r="685" spans="14:23" ht="24.95" customHeight="1">
      <c r="N685" s="9">
        <v>5</v>
      </c>
      <c r="O685" s="16" t="str">
        <f t="shared" si="91"/>
        <v>050202تهيه وسايل و قالب‌بندي با استفاده از تخته نراد ‏خارجي در ديوارهاي بتني كه ارتفاع ديوار بيش از ‏‏3.5 متر و حداكثر 5.5 متر باشد.‏</v>
      </c>
      <c r="P685" s="115" t="s">
        <v>1184</v>
      </c>
      <c r="Q685" s="9">
        <v>5</v>
      </c>
      <c r="R685" s="9" t="s">
        <v>574</v>
      </c>
      <c r="S685" s="9" t="s">
        <v>277</v>
      </c>
      <c r="T685" s="119" t="s">
        <v>2094</v>
      </c>
      <c r="U685" s="126" t="s">
        <v>275</v>
      </c>
      <c r="V685" s="127">
        <v>243000</v>
      </c>
      <c r="W685" s="17">
        <f t="shared" si="92"/>
        <v>11050202</v>
      </c>
    </row>
    <row r="686" spans="14:23" ht="24.95" customHeight="1">
      <c r="N686" s="9">
        <v>5</v>
      </c>
      <c r="O686" s="16" t="str">
        <f t="shared" si="91"/>
        <v>050203تهيه وسايل و قالب‌بندي با استفاده از تخته نراد ‏خارجي در ديوار‌هاي بتني كه ارتفاع ديوار بيش از ‏‏5.5 متر و حداكثر 7.5 متر باشد.‏</v>
      </c>
      <c r="P686" s="115" t="s">
        <v>1185</v>
      </c>
      <c r="Q686" s="9">
        <v>5</v>
      </c>
      <c r="R686" s="9" t="s">
        <v>574</v>
      </c>
      <c r="S686" s="9" t="s">
        <v>277</v>
      </c>
      <c r="T686" s="119" t="s">
        <v>2095</v>
      </c>
      <c r="U686" s="126" t="s">
        <v>275</v>
      </c>
      <c r="V686" s="127">
        <v>257500</v>
      </c>
      <c r="W686" s="17">
        <f t="shared" si="92"/>
        <v>11050203</v>
      </c>
    </row>
    <row r="687" spans="14:23" ht="24.95" customHeight="1">
      <c r="N687" s="9">
        <v>5</v>
      </c>
      <c r="O687" s="16" t="str">
        <f t="shared" si="91"/>
        <v>050204تهيه وسايل و قالب‌بندي با استفاده از تخته نراد ‏خارجي در ديوار‌هاي بتني كه ارتفاع ديوار بيش از ‏‏7.5 متر و حداكثر10 متر باشد.‏</v>
      </c>
      <c r="P687" s="115" t="s">
        <v>1186</v>
      </c>
      <c r="Q687" s="9">
        <v>5</v>
      </c>
      <c r="R687" s="9" t="s">
        <v>574</v>
      </c>
      <c r="S687" s="9" t="s">
        <v>277</v>
      </c>
      <c r="T687" s="119" t="s">
        <v>2096</v>
      </c>
      <c r="U687" s="126" t="s">
        <v>275</v>
      </c>
      <c r="V687" s="127">
        <v>276500</v>
      </c>
      <c r="W687" s="17">
        <f t="shared" si="92"/>
        <v>11050204</v>
      </c>
    </row>
    <row r="688" spans="14:23" ht="24.95" customHeight="1">
      <c r="N688" s="9">
        <v>5</v>
      </c>
      <c r="O688" s="16" t="str">
        <f t="shared" si="91"/>
        <v>050301تهيه وسايل و قالب‌بندي با استفاده از تخته نراد ‏خارجي، در ستونها و شناژهاي قايم با مقطع چهار ‏ضلعي تا ارتفاع حداكثر 3.5 متر.‏</v>
      </c>
      <c r="P688" s="115" t="s">
        <v>1187</v>
      </c>
      <c r="Q688" s="9">
        <v>5</v>
      </c>
      <c r="R688" s="9" t="s">
        <v>574</v>
      </c>
      <c r="S688" s="9" t="s">
        <v>277</v>
      </c>
      <c r="T688" s="119" t="s">
        <v>2097</v>
      </c>
      <c r="U688" s="126" t="s">
        <v>275</v>
      </c>
      <c r="V688" s="127">
        <v>221500</v>
      </c>
      <c r="W688" s="17">
        <f t="shared" si="92"/>
        <v>11050301</v>
      </c>
    </row>
    <row r="689" spans="14:23" ht="24.95" customHeight="1">
      <c r="N689" s="9">
        <v>5</v>
      </c>
      <c r="O689" s="16" t="str">
        <f t="shared" si="91"/>
        <v>050302تهيه وسايل و قالب‌بندي با استفاده از تخته نراد ‏خارجي، در ستونها و شناژهاي قايم با مقطع چهار ‏ضلعي كه ارتفاع آن بيش از 3.5 متر و حداكثر 5.5 ‏متر باشد.‏</v>
      </c>
      <c r="P689" s="115" t="s">
        <v>1188</v>
      </c>
      <c r="Q689" s="9">
        <v>5</v>
      </c>
      <c r="R689" s="9" t="s">
        <v>574</v>
      </c>
      <c r="S689" s="9" t="s">
        <v>277</v>
      </c>
      <c r="T689" s="119" t="s">
        <v>2098</v>
      </c>
      <c r="U689" s="126" t="s">
        <v>275</v>
      </c>
      <c r="V689" s="127">
        <v>242000</v>
      </c>
      <c r="W689" s="17">
        <f t="shared" si="92"/>
        <v>11050302</v>
      </c>
    </row>
    <row r="690" spans="14:23" ht="24.95" customHeight="1">
      <c r="N690" s="9">
        <v>5</v>
      </c>
      <c r="O690" s="16" t="str">
        <f t="shared" si="91"/>
        <v>050303تهيه وسايل و قالب‌بندي با استفاده از تخته نراد ‏خارجي، در ستونها و شناژهاي قايم با مقطع چهار ‏ضلعي كه ارتفاع آن بيش از 5.5 متر و حداكثر 7.5 ‏متر باشد.‏</v>
      </c>
      <c r="P690" s="115" t="s">
        <v>1189</v>
      </c>
      <c r="Q690" s="9">
        <v>5</v>
      </c>
      <c r="R690" s="9" t="s">
        <v>574</v>
      </c>
      <c r="S690" s="9" t="s">
        <v>277</v>
      </c>
      <c r="T690" s="119" t="s">
        <v>2099</v>
      </c>
      <c r="U690" s="126" t="s">
        <v>275</v>
      </c>
      <c r="V690" s="127">
        <v>267000</v>
      </c>
      <c r="W690" s="17">
        <f t="shared" si="92"/>
        <v>11050303</v>
      </c>
    </row>
    <row r="691" spans="14:23" ht="24.95" customHeight="1">
      <c r="N691" s="9">
        <v>5</v>
      </c>
      <c r="O691" s="16" t="str">
        <f t="shared" si="91"/>
        <v>050304تهيه وسايل و قالب‌بندي با استفاده از تخته نراد ‏خارجي، در ستونها و شناژهاي قايم با مقطع چهار ‏ضلعي كه ارتفاع آن بيش از 7.5 متر و حداكثر10 متر ‏باشد.‏</v>
      </c>
      <c r="P691" s="115" t="s">
        <v>1190</v>
      </c>
      <c r="Q691" s="9">
        <v>5</v>
      </c>
      <c r="R691" s="9" t="s">
        <v>574</v>
      </c>
      <c r="S691" s="9" t="s">
        <v>277</v>
      </c>
      <c r="T691" s="119" t="s">
        <v>2100</v>
      </c>
      <c r="U691" s="126" t="s">
        <v>275</v>
      </c>
      <c r="V691" s="127">
        <v>275000</v>
      </c>
      <c r="W691" s="17">
        <f t="shared" si="92"/>
        <v>11050304</v>
      </c>
    </row>
    <row r="692" spans="14:23" ht="24.95" customHeight="1">
      <c r="N692" s="9">
        <v>5</v>
      </c>
      <c r="O692" s="16" t="str">
        <f t="shared" si="91"/>
        <v>050401تهيه وسايل و قالب‌بندي با استفاده از تخته نراد ‏خارجي، در تاوه‌ها (دالها) تا ارتفاع حداكثر 3.5 متر.‏</v>
      </c>
      <c r="P692" s="115" t="s">
        <v>1191</v>
      </c>
      <c r="Q692" s="9">
        <v>5</v>
      </c>
      <c r="R692" s="9" t="s">
        <v>574</v>
      </c>
      <c r="S692" s="9" t="s">
        <v>277</v>
      </c>
      <c r="T692" s="119" t="s">
        <v>2101</v>
      </c>
      <c r="U692" s="126" t="s">
        <v>275</v>
      </c>
      <c r="V692" s="127">
        <v>224000</v>
      </c>
      <c r="W692" s="17">
        <f t="shared" si="92"/>
        <v>11050401</v>
      </c>
    </row>
    <row r="693" spans="14:23" ht="24.95" customHeight="1">
      <c r="N693" s="9">
        <v>5</v>
      </c>
      <c r="O693" s="16" t="str">
        <f t="shared" si="91"/>
        <v>050402تهيه وسايل و قالب‌بندي با استفاده از تخته نراد ‏خارجي، در تاوه‌ها (دالها) در صورتي كه ارتفاع بيش ‏از 3.5 متر و حداكثر 5.5 متر باشد.‏</v>
      </c>
      <c r="P693" s="115" t="s">
        <v>1192</v>
      </c>
      <c r="Q693" s="9">
        <v>5</v>
      </c>
      <c r="R693" s="9" t="s">
        <v>574</v>
      </c>
      <c r="S693" s="9" t="s">
        <v>277</v>
      </c>
      <c r="T693" s="119" t="s">
        <v>2102</v>
      </c>
      <c r="U693" s="126" t="s">
        <v>275</v>
      </c>
      <c r="V693" s="127">
        <v>275500</v>
      </c>
      <c r="W693" s="17">
        <f t="shared" si="92"/>
        <v>11050402</v>
      </c>
    </row>
    <row r="694" spans="14:23" ht="24.95" customHeight="1">
      <c r="N694" s="9">
        <v>5</v>
      </c>
      <c r="O694" s="16" t="str">
        <f t="shared" si="91"/>
        <v>050403تهيه وسايل و قالب‌بندي با استفاده از تخته نراد ‏خارجي، در تاوه‌ها (دالها) در صورتي كه ارتفاع بيش ‏از 5.5 متر و حداكثر 7.5 متر باشد.‏</v>
      </c>
      <c r="P694" s="115" t="s">
        <v>1193</v>
      </c>
      <c r="Q694" s="9">
        <v>5</v>
      </c>
      <c r="R694" s="9" t="s">
        <v>574</v>
      </c>
      <c r="S694" s="9" t="s">
        <v>277</v>
      </c>
      <c r="T694" s="119" t="s">
        <v>2103</v>
      </c>
      <c r="U694" s="126" t="s">
        <v>275</v>
      </c>
      <c r="V694" s="127">
        <v>314000</v>
      </c>
      <c r="W694" s="17">
        <f t="shared" si="92"/>
        <v>11050403</v>
      </c>
    </row>
    <row r="695" spans="14:23" ht="24.95" customHeight="1">
      <c r="N695" s="9">
        <v>5</v>
      </c>
      <c r="O695" s="16" t="str">
        <f t="shared" si="91"/>
        <v>050404تهيه وسايل و قالب‌بندي با استفاده از تخته نراد ‏خارجي، در تاوه‌ها (دالها) در صورتي كه ارتفاع بيش ‏از 7.5 متر و حداكثر10 متر باشد.‏</v>
      </c>
      <c r="P695" s="115" t="s">
        <v>1194</v>
      </c>
      <c r="Q695" s="9">
        <v>5</v>
      </c>
      <c r="R695" s="9" t="s">
        <v>574</v>
      </c>
      <c r="S695" s="9" t="s">
        <v>277</v>
      </c>
      <c r="T695" s="119" t="s">
        <v>2104</v>
      </c>
      <c r="U695" s="126" t="s">
        <v>275</v>
      </c>
      <c r="V695" s="127">
        <v>380000</v>
      </c>
      <c r="W695" s="17">
        <f t="shared" si="92"/>
        <v>11050404</v>
      </c>
    </row>
    <row r="696" spans="14:23" ht="24.95" customHeight="1">
      <c r="N696" s="9">
        <v>5</v>
      </c>
      <c r="O696" s="16" t="str">
        <f t="shared" si="91"/>
        <v>050405تهيه وسايل و جاگذاري قالب‌هاي قابلمه‌اي (وافل) و ‏برداشت آن‌ها پس از بتن‌ريزي در سقف‌هاي بتني با ‏تيرچه‌هاي دو طرفه بر حسب مترمربع تصوير افقي آن ‏قسمت از سقف که در آن وافل به کار رفته باشد.‏</v>
      </c>
      <c r="P696" s="115" t="s">
        <v>1195</v>
      </c>
      <c r="Q696" s="9">
        <v>5</v>
      </c>
      <c r="R696" s="9" t="s">
        <v>574</v>
      </c>
      <c r="S696" s="9" t="s">
        <v>277</v>
      </c>
      <c r="T696" s="119" t="s">
        <v>575</v>
      </c>
      <c r="U696" s="126" t="s">
        <v>275</v>
      </c>
      <c r="V696" s="127">
        <v>131000</v>
      </c>
      <c r="W696" s="17">
        <f t="shared" si="92"/>
        <v>11050405</v>
      </c>
    </row>
    <row r="697" spans="14:23" ht="24.95" customHeight="1">
      <c r="N697" s="9">
        <v>5</v>
      </c>
      <c r="O697" s="16" t="str">
        <f t="shared" ref="O697:O760" si="93">CONCATENATE(P697,T697)</f>
        <v>050406تهيه وسايل و قالب‌بندي با استفاده از تخته نراد ‏خارجي براي سقف‌هاي مركب (‏composite‏).‏</v>
      </c>
      <c r="P697" s="115" t="s">
        <v>1196</v>
      </c>
      <c r="Q697" s="9">
        <v>5</v>
      </c>
      <c r="R697" s="9" t="s">
        <v>574</v>
      </c>
      <c r="S697" s="9" t="s">
        <v>277</v>
      </c>
      <c r="T697" s="119" t="s">
        <v>576</v>
      </c>
      <c r="U697" s="126" t="s">
        <v>275</v>
      </c>
      <c r="V697" s="127">
        <v>168000</v>
      </c>
      <c r="W697" s="17">
        <f t="shared" ref="W697:W760" si="94">P697+11000000</f>
        <v>11050406</v>
      </c>
    </row>
    <row r="698" spans="14:23" ht="24.95" customHeight="1">
      <c r="N698" s="9">
        <v>5</v>
      </c>
      <c r="O698" s="16" t="str">
        <f t="shared" si="93"/>
        <v>050501تهيه وسايل و قالب‌بندي با استفاده از تخته نراد ‏خارجي، در تيرهاي بتني تا ارتفاع حداكثر 3.5 متر.‏</v>
      </c>
      <c r="P698" s="115" t="s">
        <v>1197</v>
      </c>
      <c r="Q698" s="9">
        <v>5</v>
      </c>
      <c r="R698" s="9" t="s">
        <v>574</v>
      </c>
      <c r="S698" s="9" t="s">
        <v>277</v>
      </c>
      <c r="T698" s="119" t="s">
        <v>2105</v>
      </c>
      <c r="U698" s="126" t="s">
        <v>275</v>
      </c>
      <c r="V698" s="127">
        <v>279000</v>
      </c>
      <c r="W698" s="17">
        <f t="shared" si="94"/>
        <v>11050501</v>
      </c>
    </row>
    <row r="699" spans="14:23" ht="24.95" customHeight="1">
      <c r="N699" s="9">
        <v>5</v>
      </c>
      <c r="O699" s="16" t="str">
        <f t="shared" si="93"/>
        <v>050502تهيه وسايل و قالب‌بندي با استفاده از تخته نراد ‏خارجي، در تيرهاي بتني در صورتي كه ارتفاع بيش از ‏‏3.5 متر و حداكثر 5.5 متر باشد.‏</v>
      </c>
      <c r="P699" s="115" t="s">
        <v>1198</v>
      </c>
      <c r="Q699" s="9">
        <v>5</v>
      </c>
      <c r="R699" s="9" t="s">
        <v>574</v>
      </c>
      <c r="S699" s="9" t="s">
        <v>277</v>
      </c>
      <c r="T699" s="119" t="s">
        <v>2106</v>
      </c>
      <c r="U699" s="126" t="s">
        <v>275</v>
      </c>
      <c r="V699" s="127">
        <v>326500</v>
      </c>
      <c r="W699" s="17">
        <f t="shared" si="94"/>
        <v>11050502</v>
      </c>
    </row>
    <row r="700" spans="14:23" ht="24.95" customHeight="1">
      <c r="N700" s="9">
        <v>5</v>
      </c>
      <c r="O700" s="16" t="str">
        <f t="shared" si="93"/>
        <v>050503تهيه وسايل و قالب‌بندي با استفاده از تخته نراد ‏خارجي، در تيرهاي بتني در صورتي كه ارتفاع بيش از ‏‏5.5 متر و حداكثر 7.5 متر باشد.‏</v>
      </c>
      <c r="P700" s="115" t="s">
        <v>1199</v>
      </c>
      <c r="Q700" s="9">
        <v>5</v>
      </c>
      <c r="R700" s="9" t="s">
        <v>574</v>
      </c>
      <c r="S700" s="9" t="s">
        <v>277</v>
      </c>
      <c r="T700" s="119" t="s">
        <v>2107</v>
      </c>
      <c r="U700" s="126" t="s">
        <v>275</v>
      </c>
      <c r="V700" s="127">
        <v>394500</v>
      </c>
      <c r="W700" s="17">
        <f t="shared" si="94"/>
        <v>11050503</v>
      </c>
    </row>
    <row r="701" spans="14:23" ht="24.95" customHeight="1">
      <c r="N701" s="9">
        <v>5</v>
      </c>
      <c r="O701" s="16" t="str">
        <f t="shared" si="93"/>
        <v>050504تهيه وسايل و قالب‌بندي با استفاده از تخته نراد ‏خارجي، در تيرهاي بتني در صورتي كه ارتفاع بيش از ‏‏7.5 متر و حداكثر10 متر باشد.‏</v>
      </c>
      <c r="P701" s="115" t="s">
        <v>1200</v>
      </c>
      <c r="Q701" s="9">
        <v>5</v>
      </c>
      <c r="R701" s="9" t="s">
        <v>574</v>
      </c>
      <c r="S701" s="9" t="s">
        <v>277</v>
      </c>
      <c r="T701" s="119" t="s">
        <v>2108</v>
      </c>
      <c r="U701" s="126" t="s">
        <v>275</v>
      </c>
      <c r="V701" s="127">
        <v>469000</v>
      </c>
      <c r="W701" s="17">
        <f t="shared" si="94"/>
        <v>11050504</v>
      </c>
    </row>
    <row r="702" spans="14:23" ht="24.95" customHeight="1">
      <c r="N702" s="9">
        <v>5</v>
      </c>
      <c r="O702" s="16" t="str">
        <f t="shared" si="93"/>
        <v>050601تهيه وسايل و قالب‌بندي با استفاده از تخته نراد ‏خارجي، در شناژهاي افقي روي ديوار، در هر ارتفاع.‏</v>
      </c>
      <c r="P702" s="115" t="s">
        <v>1201</v>
      </c>
      <c r="Q702" s="9">
        <v>5</v>
      </c>
      <c r="R702" s="9" t="s">
        <v>574</v>
      </c>
      <c r="S702" s="9" t="s">
        <v>277</v>
      </c>
      <c r="T702" s="119" t="s">
        <v>577</v>
      </c>
      <c r="U702" s="126" t="s">
        <v>275</v>
      </c>
      <c r="V702" s="127">
        <v>259500</v>
      </c>
      <c r="W702" s="17">
        <f t="shared" si="94"/>
        <v>11050601</v>
      </c>
    </row>
    <row r="703" spans="14:23" ht="24.95" customHeight="1">
      <c r="N703" s="9">
        <v>5</v>
      </c>
      <c r="O703" s="16" t="str">
        <f t="shared" si="93"/>
        <v>050701تهيه وسايل و قالب‌بندي با استفاده از تخته نراد ‏خارجي، در پله هاي بتني شامل تير، دال، دست انداز، ‏كف پله و مانندآن به طور كامل در هر ارتفاع و به ‏هرشكل.‏</v>
      </c>
      <c r="P703" s="115" t="s">
        <v>1202</v>
      </c>
      <c r="Q703" s="9">
        <v>5</v>
      </c>
      <c r="R703" s="9" t="s">
        <v>574</v>
      </c>
      <c r="S703" s="9" t="s">
        <v>277</v>
      </c>
      <c r="T703" s="119" t="s">
        <v>578</v>
      </c>
      <c r="U703" s="126" t="s">
        <v>275</v>
      </c>
      <c r="V703" s="127">
        <v>274500</v>
      </c>
      <c r="W703" s="17">
        <f t="shared" si="94"/>
        <v>11050701</v>
      </c>
    </row>
    <row r="704" spans="14:23" ht="24.95" customHeight="1">
      <c r="N704" s="9">
        <v>5</v>
      </c>
      <c r="O704" s="16" t="str">
        <f t="shared" si="93"/>
        <v>050801اضافه بها براي قالب‌بندي جدار خارجي ديوارها، ‏تيرها و ستونها، با استفاده از تخته نراد خارجي .‏</v>
      </c>
      <c r="P704" s="115" t="s">
        <v>1203</v>
      </c>
      <c r="Q704" s="9">
        <v>5</v>
      </c>
      <c r="R704" s="9" t="s">
        <v>574</v>
      </c>
      <c r="S704" s="9" t="s">
        <v>277</v>
      </c>
      <c r="T704" s="119" t="s">
        <v>579</v>
      </c>
      <c r="U704" s="126" t="s">
        <v>275</v>
      </c>
      <c r="V704" s="127">
        <v>59300</v>
      </c>
      <c r="W704" s="17">
        <f t="shared" si="94"/>
        <v>11050801</v>
      </c>
    </row>
    <row r="705" spans="14:23" ht="24.95" customHeight="1">
      <c r="N705" s="9">
        <v>5</v>
      </c>
      <c r="O705" s="16" t="str">
        <f t="shared" si="93"/>
        <v>050802اضافه بها به رديف‌هاي 050201 تا 050204، در ‏صورتي كه به‌جاي بولت از فاصله نگهدارهاي ‏مخصوص با صفحه آب بند استفاده شود.‏</v>
      </c>
      <c r="P705" s="115" t="s">
        <v>1204</v>
      </c>
      <c r="Q705" s="9">
        <v>5</v>
      </c>
      <c r="R705" s="9" t="s">
        <v>574</v>
      </c>
      <c r="S705" s="9" t="s">
        <v>277</v>
      </c>
      <c r="T705" s="119" t="s">
        <v>580</v>
      </c>
      <c r="U705" s="126" t="s">
        <v>275</v>
      </c>
      <c r="V705" s="127">
        <v>6120</v>
      </c>
      <c r="W705" s="17">
        <f t="shared" si="94"/>
        <v>11050802</v>
      </c>
    </row>
    <row r="706" spans="14:23" ht="24.95" customHeight="1">
      <c r="N706" s="9">
        <v>5</v>
      </c>
      <c r="O706" s="16" t="str">
        <f t="shared" si="93"/>
        <v>050803اضافه بها به رديف‌هاي قالب‌بندي با استفاده از تخته ‏نراد خارجي براي سطوح منحني، به استثناي ستونها.‏</v>
      </c>
      <c r="P706" s="115" t="s">
        <v>1205</v>
      </c>
      <c r="Q706" s="9">
        <v>5</v>
      </c>
      <c r="R706" s="9" t="s">
        <v>574</v>
      </c>
      <c r="S706" s="9" t="s">
        <v>277</v>
      </c>
      <c r="T706" s="119" t="s">
        <v>581</v>
      </c>
      <c r="U706" s="126" t="s">
        <v>275</v>
      </c>
      <c r="V706" s="127">
        <v>66800</v>
      </c>
      <c r="W706" s="17">
        <f t="shared" si="94"/>
        <v>11050803</v>
      </c>
    </row>
    <row r="707" spans="14:23" ht="24.95" customHeight="1">
      <c r="N707" s="9">
        <v>5</v>
      </c>
      <c r="O707" s="16" t="str">
        <f t="shared" si="93"/>
        <v>050804اضافه بها به رديف‌هاي 050301 تا 050304، ولي با ‏مقطع منحني و غير چهار ضلعي.‏</v>
      </c>
      <c r="P707" s="115" t="s">
        <v>1206</v>
      </c>
      <c r="Q707" s="9">
        <v>5</v>
      </c>
      <c r="R707" s="9" t="s">
        <v>574</v>
      </c>
      <c r="S707" s="9" t="s">
        <v>277</v>
      </c>
      <c r="T707" s="119" t="s">
        <v>582</v>
      </c>
      <c r="U707" s="126" t="s">
        <v>275</v>
      </c>
      <c r="V707" s="127">
        <v>136500</v>
      </c>
      <c r="W707" s="17">
        <f t="shared" si="94"/>
        <v>11050804</v>
      </c>
    </row>
    <row r="708" spans="14:23" ht="24.95" customHeight="1">
      <c r="N708" s="9">
        <v>5</v>
      </c>
      <c r="O708" s="16" t="str">
        <f t="shared" si="93"/>
        <v>050805اضافه بهاي قالب‌بندي در سطوح شيبدار با استفاده از ‏تخته نراد خارجي در صورتيكه شيب بيش از 5 درصد ‏باشد.‏</v>
      </c>
      <c r="P708" s="115" t="s">
        <v>1207</v>
      </c>
      <c r="Q708" s="9">
        <v>5</v>
      </c>
      <c r="R708" s="9" t="s">
        <v>574</v>
      </c>
      <c r="S708" s="9" t="s">
        <v>277</v>
      </c>
      <c r="T708" s="119" t="s">
        <v>583</v>
      </c>
      <c r="U708" s="126" t="s">
        <v>275</v>
      </c>
      <c r="V708" s="127">
        <v>9230</v>
      </c>
      <c r="W708" s="17">
        <f t="shared" si="94"/>
        <v>11050805</v>
      </c>
    </row>
    <row r="709" spans="14:23" ht="24.95" customHeight="1">
      <c r="N709" s="9">
        <v>5</v>
      </c>
      <c r="O709" s="16" t="str">
        <f t="shared" si="93"/>
        <v>050806اضافه بها براي حكمي بودن قالب‌بندي، با استفاده از ‏تخته نراد خارجي، براي بتن نمايان (اكسپوز).‏</v>
      </c>
      <c r="P709" s="115" t="s">
        <v>1208</v>
      </c>
      <c r="Q709" s="9">
        <v>5</v>
      </c>
      <c r="R709" s="9" t="s">
        <v>574</v>
      </c>
      <c r="S709" s="9" t="s">
        <v>277</v>
      </c>
      <c r="T709" s="119" t="s">
        <v>584</v>
      </c>
      <c r="U709" s="126" t="s">
        <v>275</v>
      </c>
      <c r="V709" s="127">
        <v>99800</v>
      </c>
      <c r="W709" s="17">
        <f t="shared" si="94"/>
        <v>11050806</v>
      </c>
    </row>
    <row r="710" spans="14:23" ht="24.95" customHeight="1">
      <c r="N710" s="9">
        <v>5</v>
      </c>
      <c r="O710" s="16" t="str">
        <f t="shared" si="93"/>
        <v>050807اضافه بها به رديف‌هاي قالب‌بندي با استفاده از تخته ‏نراد خارجي، در صورتي كه عمليات قالب‌بندي زير ‏تراز آبهاي زيرزميني انجام شود و آبكشي با تلمبه ‏موتوري در حين اجراي كار، ضروري باشد.‏</v>
      </c>
      <c r="P710" s="115" t="s">
        <v>1209</v>
      </c>
      <c r="Q710" s="9">
        <v>5</v>
      </c>
      <c r="R710" s="9" t="s">
        <v>574</v>
      </c>
      <c r="S710" s="9" t="s">
        <v>277</v>
      </c>
      <c r="T710" s="119" t="s">
        <v>585</v>
      </c>
      <c r="U710" s="126" t="s">
        <v>275</v>
      </c>
      <c r="V710" s="127">
        <v>38800</v>
      </c>
      <c r="W710" s="17">
        <f t="shared" si="94"/>
        <v>11050807</v>
      </c>
    </row>
    <row r="711" spans="14:23" ht="24.95" customHeight="1">
      <c r="N711" s="9">
        <v>5</v>
      </c>
      <c r="O711" s="16" t="str">
        <f t="shared" si="93"/>
        <v>050808اضافه بهاي قالب‌بندي، با استفاده از تخته نراد ‏خارجي، در صورتي كه قالب الزاما در كار باقي بماند ‏‏(قالب گم شده).‏</v>
      </c>
      <c r="P711" s="115" t="s">
        <v>1210</v>
      </c>
      <c r="Q711" s="9">
        <v>5</v>
      </c>
      <c r="R711" s="9" t="s">
        <v>574</v>
      </c>
      <c r="S711" s="9" t="s">
        <v>277</v>
      </c>
      <c r="T711" s="119" t="s">
        <v>586</v>
      </c>
      <c r="U711" s="126" t="s">
        <v>275</v>
      </c>
      <c r="V711" s="127">
        <v>68800</v>
      </c>
      <c r="W711" s="17">
        <f t="shared" si="94"/>
        <v>11050808</v>
      </c>
    </row>
    <row r="712" spans="14:23" ht="24.95" customHeight="1">
      <c r="N712" s="9">
        <v>5</v>
      </c>
      <c r="O712" s="16" t="str">
        <f t="shared" si="93"/>
        <v>050901قالب‌بندي درز انبساط در بتن با استفاده از تخته ‏نرادخارجي، با تمام وسايل لازم به استثناي ‏كف‌سازي‌هاي بتني برحسب حجم درز.‏</v>
      </c>
      <c r="P712" s="115" t="s">
        <v>1211</v>
      </c>
      <c r="Q712" s="9">
        <v>5</v>
      </c>
      <c r="R712" s="9" t="s">
        <v>574</v>
      </c>
      <c r="S712" s="9" t="s">
        <v>277</v>
      </c>
      <c r="T712" s="119" t="s">
        <v>587</v>
      </c>
      <c r="U712" s="126" t="s">
        <v>588</v>
      </c>
      <c r="V712" s="127">
        <v>16100</v>
      </c>
      <c r="W712" s="17">
        <f t="shared" si="94"/>
        <v>11050901</v>
      </c>
    </row>
    <row r="713" spans="14:23" ht="24.95" customHeight="1">
      <c r="N713" s="9">
        <v>5</v>
      </c>
      <c r="O713" s="16" t="str">
        <f t="shared" si="93"/>
        <v>050902تعبيه انواع درز در كف سازي هاي بتني درموقع اجرا ‏با استفاده از تخته نرادخارجي، با تمام وسايل لازم ‏بدون پركردن آن برحسب حجم درز.‏</v>
      </c>
      <c r="P713" s="115" t="s">
        <v>1212</v>
      </c>
      <c r="Q713" s="9">
        <v>5</v>
      </c>
      <c r="R713" s="9" t="s">
        <v>574</v>
      </c>
      <c r="S713" s="9" t="s">
        <v>277</v>
      </c>
      <c r="T713" s="119" t="s">
        <v>589</v>
      </c>
      <c r="U713" s="126" t="s">
        <v>588</v>
      </c>
      <c r="V713" s="127">
        <v>9980</v>
      </c>
      <c r="W713" s="17">
        <f t="shared" si="94"/>
        <v>11050902</v>
      </c>
    </row>
    <row r="714" spans="14:23" ht="24.95" customHeight="1">
      <c r="N714" s="9">
        <v>5</v>
      </c>
      <c r="O714" s="16" t="str">
        <f t="shared" si="93"/>
        <v>050903تهيه وسايل، ساخت قالب چوبي به منظور تعبيه بازشو  ‏‎ (openning)‎و جايگذاري آن براي بتن‌ريزي و ‏خارج کردن آن. اندازه‌گيري بر حسب سطح جانبي ‏بتن محل باز شو.‏</v>
      </c>
      <c r="P714" s="115" t="s">
        <v>1213</v>
      </c>
      <c r="Q714" s="9">
        <v>5</v>
      </c>
      <c r="R714" s="9" t="s">
        <v>574</v>
      </c>
      <c r="S714" s="9" t="s">
        <v>277</v>
      </c>
      <c r="T714" s="119" t="s">
        <v>590</v>
      </c>
      <c r="U714" s="126" t="s">
        <v>275</v>
      </c>
      <c r="V714" s="127">
        <v>183000</v>
      </c>
      <c r="W714" s="17">
        <f t="shared" si="94"/>
        <v>11050903</v>
      </c>
    </row>
    <row r="715" spans="14:23" ht="24.95" customHeight="1">
      <c r="N715" s="9">
        <v>5</v>
      </c>
      <c r="O715" s="16" t="str">
        <f t="shared" si="93"/>
        <v>051001تهيه وسايل، چوب‌بست و تخته‌كوبي براي جلوگيري ‏از ريزش خاك در پي‌ها، گودها و كانالها در هر عمق.‏</v>
      </c>
      <c r="P715" s="115" t="s">
        <v>1214</v>
      </c>
      <c r="Q715" s="9">
        <v>5</v>
      </c>
      <c r="R715" s="9" t="s">
        <v>574</v>
      </c>
      <c r="S715" s="9" t="s">
        <v>277</v>
      </c>
      <c r="T715" s="119" t="s">
        <v>591</v>
      </c>
      <c r="U715" s="126" t="s">
        <v>275</v>
      </c>
      <c r="V715" s="127">
        <v>152000</v>
      </c>
      <c r="W715" s="17">
        <f t="shared" si="94"/>
        <v>11051001</v>
      </c>
    </row>
    <row r="716" spans="14:23" ht="24.95" customHeight="1">
      <c r="N716" s="9">
        <v>6</v>
      </c>
      <c r="O716" s="16" t="str">
        <f t="shared" si="93"/>
        <v>060101تهيه وسايل و قالب‌بندي با استفاده از قالب فلزي ‏درپي‌ها و شناژهاي پي‏‎.‎</v>
      </c>
      <c r="P716" s="117" t="s">
        <v>1215</v>
      </c>
      <c r="Q716" s="9">
        <v>6</v>
      </c>
      <c r="R716" s="9" t="s">
        <v>593</v>
      </c>
      <c r="S716" s="9" t="s">
        <v>277</v>
      </c>
      <c r="T716" s="119" t="s">
        <v>592</v>
      </c>
      <c r="U716" s="126" t="s">
        <v>275</v>
      </c>
      <c r="V716" s="150">
        <v>149000</v>
      </c>
      <c r="W716" s="17">
        <f t="shared" si="94"/>
        <v>11060101</v>
      </c>
    </row>
    <row r="717" spans="14:23" ht="24.95" customHeight="1">
      <c r="N717" s="9">
        <v>6</v>
      </c>
      <c r="O717" s="16" t="str">
        <f t="shared" si="93"/>
        <v>060102تهيه وسايل و قالب‌بندي جداول به هر ارتفاع براي ‏بتن‌ريزي درجا.‏</v>
      </c>
      <c r="P717" s="115" t="s">
        <v>1216</v>
      </c>
      <c r="Q717" s="9">
        <v>6</v>
      </c>
      <c r="R717" s="9" t="s">
        <v>593</v>
      </c>
      <c r="S717" s="9" t="s">
        <v>277</v>
      </c>
      <c r="T717" s="119" t="s">
        <v>594</v>
      </c>
      <c r="U717" s="126" t="s">
        <v>275</v>
      </c>
      <c r="V717" s="127">
        <v>78200</v>
      </c>
      <c r="W717" s="17">
        <f t="shared" si="94"/>
        <v>11060102</v>
      </c>
    </row>
    <row r="718" spans="14:23" ht="24.95" customHeight="1">
      <c r="N718" s="9">
        <v>6</v>
      </c>
      <c r="O718" s="16" t="str">
        <f t="shared" si="93"/>
        <v>060201تهيه وسايل و قالب‌بندي با استفاده از قالب فلزي در ‏ديوارهاي بتني كه ارتفاع ديوار حداكثر 3.5 متر باشد.‏</v>
      </c>
      <c r="P718" s="115" t="s">
        <v>1217</v>
      </c>
      <c r="Q718" s="9">
        <v>6</v>
      </c>
      <c r="R718" s="9" t="s">
        <v>593</v>
      </c>
      <c r="S718" s="9" t="s">
        <v>277</v>
      </c>
      <c r="T718" s="119" t="s">
        <v>2109</v>
      </c>
      <c r="U718" s="126" t="s">
        <v>275</v>
      </c>
      <c r="V718" s="127">
        <v>203500</v>
      </c>
      <c r="W718" s="17">
        <f t="shared" si="94"/>
        <v>11060201</v>
      </c>
    </row>
    <row r="719" spans="14:23" ht="24.95" customHeight="1">
      <c r="N719" s="9">
        <v>6</v>
      </c>
      <c r="O719" s="16" t="str">
        <f t="shared" si="93"/>
        <v>060202تهيه وسايل و قالب‌بندي با استفاده از قالب فلزي در ‏ديوارهاي بتني كه ارتفاع ديوار بيش از 3.5 متر و ‏حداكثر 5.5 متر باشد.‏</v>
      </c>
      <c r="P719" s="115" t="s">
        <v>1218</v>
      </c>
      <c r="Q719" s="9">
        <v>6</v>
      </c>
      <c r="R719" s="9" t="s">
        <v>593</v>
      </c>
      <c r="S719" s="9" t="s">
        <v>277</v>
      </c>
      <c r="T719" s="119" t="s">
        <v>2110</v>
      </c>
      <c r="U719" s="126" t="s">
        <v>275</v>
      </c>
      <c r="V719" s="127">
        <v>227000</v>
      </c>
      <c r="W719" s="17">
        <f t="shared" si="94"/>
        <v>11060202</v>
      </c>
    </row>
    <row r="720" spans="14:23" ht="24.95" customHeight="1">
      <c r="N720" s="9">
        <v>6</v>
      </c>
      <c r="O720" s="16" t="str">
        <f t="shared" si="93"/>
        <v>060203تهيه وسايل و قالب‌بندي با استفاده از قالب فلزي در ‏ديوارهاي بتني كه ارتفاع ديوار بيش از 5.5 متر و ‏حداكثر 7.5 متر باشد.‏</v>
      </c>
      <c r="P720" s="115" t="s">
        <v>1219</v>
      </c>
      <c r="Q720" s="9">
        <v>6</v>
      </c>
      <c r="R720" s="9" t="s">
        <v>593</v>
      </c>
      <c r="S720" s="9" t="s">
        <v>277</v>
      </c>
      <c r="T720" s="119" t="s">
        <v>2111</v>
      </c>
      <c r="U720" s="126" t="s">
        <v>275</v>
      </c>
      <c r="V720" s="127">
        <v>258000</v>
      </c>
      <c r="W720" s="17">
        <f t="shared" si="94"/>
        <v>11060203</v>
      </c>
    </row>
    <row r="721" spans="14:23" ht="24.95" customHeight="1">
      <c r="N721" s="9">
        <v>6</v>
      </c>
      <c r="O721" s="16" t="str">
        <f t="shared" si="93"/>
        <v>060204تهيه وسايل و قالب‌بندي با استفاده از قالب فلزي در ‏ديوارهاي بتني كه ارتفاع ديوار بيش از 7.5 متر و ‏حداكثر10 متر باشد.‏</v>
      </c>
      <c r="P721" s="115" t="s">
        <v>1220</v>
      </c>
      <c r="Q721" s="9">
        <v>6</v>
      </c>
      <c r="R721" s="9" t="s">
        <v>593</v>
      </c>
      <c r="S721" s="9" t="s">
        <v>277</v>
      </c>
      <c r="T721" s="119" t="s">
        <v>2112</v>
      </c>
      <c r="U721" s="126" t="s">
        <v>275</v>
      </c>
      <c r="V721" s="127">
        <v>294000</v>
      </c>
      <c r="W721" s="17">
        <f t="shared" si="94"/>
        <v>11060204</v>
      </c>
    </row>
    <row r="722" spans="14:23" ht="24.95" customHeight="1">
      <c r="N722" s="9">
        <v>6</v>
      </c>
      <c r="O722" s="16" t="str">
        <f t="shared" si="93"/>
        <v>060301تهيه وسايل و قالب‌بندي با استفاده از قالب فلزي در ‏ستونها و شناژهاي قايم با مقطع چهار ضلعي تا ارتفاع ‏حداكثر 3.5 متر.‏</v>
      </c>
      <c r="P722" s="115" t="s">
        <v>1221</v>
      </c>
      <c r="Q722" s="9">
        <v>6</v>
      </c>
      <c r="R722" s="9" t="s">
        <v>593</v>
      </c>
      <c r="S722" s="9" t="s">
        <v>277</v>
      </c>
      <c r="T722" s="119" t="s">
        <v>2113</v>
      </c>
      <c r="U722" s="126" t="s">
        <v>275</v>
      </c>
      <c r="V722" s="127">
        <v>188000</v>
      </c>
      <c r="W722" s="17">
        <f t="shared" si="94"/>
        <v>11060301</v>
      </c>
    </row>
    <row r="723" spans="14:23" ht="24.95" customHeight="1">
      <c r="N723" s="9">
        <v>6</v>
      </c>
      <c r="O723" s="16" t="str">
        <f t="shared" si="93"/>
        <v>060302تهيه وسايل و قالب‌بندي با استفاده از قالب فلزي در ‏ستونها و شناژهاي قايم با مقطع چهار ضلعي كه ‏ارتفاع بيش از 3.5 متر و حداكثر 5.5 متر باشد.‏</v>
      </c>
      <c r="P723" s="115" t="s">
        <v>1222</v>
      </c>
      <c r="Q723" s="9">
        <v>6</v>
      </c>
      <c r="R723" s="9" t="s">
        <v>593</v>
      </c>
      <c r="S723" s="9" t="s">
        <v>277</v>
      </c>
      <c r="T723" s="119" t="s">
        <v>2114</v>
      </c>
      <c r="U723" s="126" t="s">
        <v>275</v>
      </c>
      <c r="V723" s="127">
        <v>207500</v>
      </c>
      <c r="W723" s="17">
        <f t="shared" si="94"/>
        <v>11060302</v>
      </c>
    </row>
    <row r="724" spans="14:23" ht="24.95" customHeight="1">
      <c r="N724" s="9">
        <v>6</v>
      </c>
      <c r="O724" s="16" t="str">
        <f t="shared" si="93"/>
        <v>060303تهيه وسايل و قالب‌بندي با استفاده از قالب فلزي در ‏ستونها و شناژهاي قايم با مقطع چهار ضلعي كه ‏ارتفاع بيش از 5.5 متر و حداكثر 7.5 متر باشد.‏</v>
      </c>
      <c r="P724" s="115" t="s">
        <v>1223</v>
      </c>
      <c r="Q724" s="9">
        <v>6</v>
      </c>
      <c r="R724" s="9" t="s">
        <v>593</v>
      </c>
      <c r="S724" s="9" t="s">
        <v>277</v>
      </c>
      <c r="T724" s="119" t="s">
        <v>2115</v>
      </c>
      <c r="U724" s="126" t="s">
        <v>275</v>
      </c>
      <c r="V724" s="127">
        <v>236500</v>
      </c>
      <c r="W724" s="17">
        <f t="shared" si="94"/>
        <v>11060303</v>
      </c>
    </row>
    <row r="725" spans="14:23" ht="24.95" customHeight="1">
      <c r="N725" s="9">
        <v>6</v>
      </c>
      <c r="O725" s="16" t="str">
        <f t="shared" si="93"/>
        <v>060304تهيه وسايل و قالب‌بندي با استفاده از قالب فلزي در ‏ستونها و شناژهاي قايم با مقطع چهار ضلعي كه ‏ارتفاع بيش از 7.5 متر و حداكثر 10 متر باشد.‏</v>
      </c>
      <c r="P725" s="115" t="s">
        <v>1224</v>
      </c>
      <c r="Q725" s="9">
        <v>6</v>
      </c>
      <c r="R725" s="9" t="s">
        <v>593</v>
      </c>
      <c r="S725" s="9" t="s">
        <v>277</v>
      </c>
      <c r="T725" s="119" t="s">
        <v>2116</v>
      </c>
      <c r="U725" s="126" t="s">
        <v>275</v>
      </c>
      <c r="V725" s="127">
        <v>270000</v>
      </c>
      <c r="W725" s="17">
        <f t="shared" si="94"/>
        <v>11060304</v>
      </c>
    </row>
    <row r="726" spans="14:23" ht="24.95" customHeight="1">
      <c r="N726" s="9">
        <v>6</v>
      </c>
      <c r="O726" s="16" t="str">
        <f t="shared" si="93"/>
        <v>060401تهيه وسايل و قالب‌بندي با استفاده از قالب فلزي در ‏تاوه‌ها (دالها) تا ارتفاع حداكثر 3.5 متر.‏</v>
      </c>
      <c r="P726" s="115" t="s">
        <v>1225</v>
      </c>
      <c r="Q726" s="9">
        <v>6</v>
      </c>
      <c r="R726" s="9" t="s">
        <v>593</v>
      </c>
      <c r="S726" s="9" t="s">
        <v>277</v>
      </c>
      <c r="T726" s="119" t="s">
        <v>2117</v>
      </c>
      <c r="U726" s="126" t="s">
        <v>275</v>
      </c>
      <c r="V726" s="127">
        <v>206000</v>
      </c>
      <c r="W726" s="17">
        <f t="shared" si="94"/>
        <v>11060401</v>
      </c>
    </row>
    <row r="727" spans="14:23" ht="24.95" customHeight="1">
      <c r="N727" s="9">
        <v>6</v>
      </c>
      <c r="O727" s="16" t="str">
        <f t="shared" si="93"/>
        <v>060402تهيه وسايل و قالب‌بندي با استفاده از قالب فلزي در ‏تاوه‌ها (دالها) كه ارتفاع بيش از 3.5 متر و حداكثر 5.5 ‏متر باشد.‏</v>
      </c>
      <c r="P727" s="115" t="s">
        <v>1226</v>
      </c>
      <c r="Q727" s="9">
        <v>6</v>
      </c>
      <c r="R727" s="9" t="s">
        <v>593</v>
      </c>
      <c r="S727" s="9" t="s">
        <v>277</v>
      </c>
      <c r="T727" s="119" t="s">
        <v>2118</v>
      </c>
      <c r="U727" s="126" t="s">
        <v>275</v>
      </c>
      <c r="V727" s="127">
        <v>230500</v>
      </c>
      <c r="W727" s="17">
        <f t="shared" si="94"/>
        <v>11060402</v>
      </c>
    </row>
    <row r="728" spans="14:23" ht="24.95" customHeight="1">
      <c r="N728" s="9">
        <v>6</v>
      </c>
      <c r="O728" s="16" t="str">
        <f t="shared" si="93"/>
        <v>060403تهيه وسايل و قالب‌بندي با استفاده از قالب فلزي در ‏تاوه‌ها (دالها) كه ارتفاع بيش از 5.5 متر و حداكثر 7.5 ‏متر باشد.‏</v>
      </c>
      <c r="P728" s="115" t="s">
        <v>1227</v>
      </c>
      <c r="Q728" s="9">
        <v>6</v>
      </c>
      <c r="R728" s="9" t="s">
        <v>593</v>
      </c>
      <c r="S728" s="9" t="s">
        <v>277</v>
      </c>
      <c r="T728" s="119" t="s">
        <v>2119</v>
      </c>
      <c r="U728" s="126" t="s">
        <v>275</v>
      </c>
      <c r="V728" s="127">
        <v>275500</v>
      </c>
      <c r="W728" s="17">
        <f t="shared" si="94"/>
        <v>11060403</v>
      </c>
    </row>
    <row r="729" spans="14:23" ht="24.95" customHeight="1">
      <c r="N729" s="9">
        <v>6</v>
      </c>
      <c r="O729" s="16" t="str">
        <f t="shared" si="93"/>
        <v>060404تهيه وسايل و قالب‌بندي با استفاده از قالب فلزي در ‏تاوه‌ها (دالها) كه ارتفاع بيش از 7.5 متر و حداكثر10 ‏متر باشد.‏</v>
      </c>
      <c r="P729" s="115" t="s">
        <v>1228</v>
      </c>
      <c r="Q729" s="9">
        <v>6</v>
      </c>
      <c r="R729" s="9" t="s">
        <v>593</v>
      </c>
      <c r="S729" s="9" t="s">
        <v>277</v>
      </c>
      <c r="T729" s="119" t="s">
        <v>2120</v>
      </c>
      <c r="U729" s="126" t="s">
        <v>275</v>
      </c>
      <c r="V729" s="127">
        <v>342500</v>
      </c>
      <c r="W729" s="17">
        <f t="shared" si="94"/>
        <v>11060404</v>
      </c>
    </row>
    <row r="730" spans="14:23" ht="24.95" customHeight="1">
      <c r="N730" s="9">
        <v>6</v>
      </c>
      <c r="O730" s="16" t="str">
        <f t="shared" si="93"/>
        <v>060405تهيه وسايل و قالب‌بندي با استفاده از قالب فلزي براي ‏سقفهاي مركب(‏composite‏).‏</v>
      </c>
      <c r="P730" s="115" t="s">
        <v>1229</v>
      </c>
      <c r="Q730" s="9">
        <v>6</v>
      </c>
      <c r="R730" s="9" t="s">
        <v>593</v>
      </c>
      <c r="S730" s="9" t="s">
        <v>277</v>
      </c>
      <c r="T730" s="119" t="s">
        <v>707</v>
      </c>
      <c r="U730" s="126" t="s">
        <v>275</v>
      </c>
      <c r="V730" s="127">
        <v>160000</v>
      </c>
      <c r="W730" s="17">
        <f t="shared" si="94"/>
        <v>11060405</v>
      </c>
    </row>
    <row r="731" spans="14:23" ht="24.95" customHeight="1">
      <c r="N731" s="9">
        <v>6</v>
      </c>
      <c r="O731" s="16" t="str">
        <f t="shared" si="93"/>
        <v>060501تهيه وسايل و قالب‌بندي با استفاده از قالب فلزي در ‏تيرهاي بتني تا ارتفاع حداكثر 3.5 متر.‏</v>
      </c>
      <c r="P731" s="115" t="s">
        <v>1230</v>
      </c>
      <c r="Q731" s="9">
        <v>6</v>
      </c>
      <c r="R731" s="9" t="s">
        <v>593</v>
      </c>
      <c r="S731" s="9" t="s">
        <v>277</v>
      </c>
      <c r="T731" s="119" t="s">
        <v>2121</v>
      </c>
      <c r="U731" s="126" t="s">
        <v>275</v>
      </c>
      <c r="V731" s="127">
        <v>264000</v>
      </c>
      <c r="W731" s="17">
        <f t="shared" si="94"/>
        <v>11060501</v>
      </c>
    </row>
    <row r="732" spans="14:23" ht="24.95" customHeight="1">
      <c r="N732" s="9">
        <v>6</v>
      </c>
      <c r="O732" s="16" t="str">
        <f t="shared" si="93"/>
        <v>060502تهيه وسايل و قالب‌بندي با استفاده از قالب فلزي در ‏تيرهاي بتني كه ارتفاع بيش از 3.5 متر و حداكثر 5.5 ‏متر باشد.‏</v>
      </c>
      <c r="P732" s="115" t="s">
        <v>1231</v>
      </c>
      <c r="Q732" s="9">
        <v>6</v>
      </c>
      <c r="R732" s="9" t="s">
        <v>593</v>
      </c>
      <c r="S732" s="9" t="s">
        <v>277</v>
      </c>
      <c r="T732" s="119" t="s">
        <v>2122</v>
      </c>
      <c r="U732" s="126" t="s">
        <v>275</v>
      </c>
      <c r="V732" s="127">
        <v>282500</v>
      </c>
      <c r="W732" s="17">
        <f t="shared" si="94"/>
        <v>11060502</v>
      </c>
    </row>
    <row r="733" spans="14:23" ht="24.95" customHeight="1">
      <c r="N733" s="9">
        <v>6</v>
      </c>
      <c r="O733" s="16" t="str">
        <f t="shared" si="93"/>
        <v>060503تهيه وسايل و قالب‌بندي با استفاده از قالب فلزي در ‏تيرهاي بتني كه ارتفاع بيش از 5.5 متر و حداكثر 7.5 ‏متر باشد.‏</v>
      </c>
      <c r="P733" s="115" t="s">
        <v>1232</v>
      </c>
      <c r="Q733" s="9">
        <v>6</v>
      </c>
      <c r="R733" s="9" t="s">
        <v>593</v>
      </c>
      <c r="S733" s="9" t="s">
        <v>277</v>
      </c>
      <c r="T733" s="119" t="s">
        <v>2123</v>
      </c>
      <c r="U733" s="126" t="s">
        <v>275</v>
      </c>
      <c r="V733" s="127">
        <v>343000</v>
      </c>
      <c r="W733" s="17">
        <f t="shared" si="94"/>
        <v>11060503</v>
      </c>
    </row>
    <row r="734" spans="14:23" ht="24.95" customHeight="1">
      <c r="N734" s="9">
        <v>6</v>
      </c>
      <c r="O734" s="16" t="str">
        <f t="shared" si="93"/>
        <v>060504تهيه وسايل و قالب‌بندي با استفاده از قالب فلزي در ‏تيرهاي بتني كه ارتفاع بيش از 7.5 متر و حداكثر 10 ‏متر باشد.‏</v>
      </c>
      <c r="P734" s="115" t="s">
        <v>1233</v>
      </c>
      <c r="Q734" s="9">
        <v>6</v>
      </c>
      <c r="R734" s="9" t="s">
        <v>593</v>
      </c>
      <c r="S734" s="9" t="s">
        <v>277</v>
      </c>
      <c r="T734" s="119" t="s">
        <v>2124</v>
      </c>
      <c r="U734" s="126" t="s">
        <v>275</v>
      </c>
      <c r="V734" s="127">
        <v>437000</v>
      </c>
      <c r="W734" s="17">
        <f t="shared" si="94"/>
        <v>11060504</v>
      </c>
    </row>
    <row r="735" spans="14:23" ht="24.95" customHeight="1">
      <c r="N735" s="9">
        <v>6</v>
      </c>
      <c r="O735" s="16" t="str">
        <f t="shared" si="93"/>
        <v>060601تهيه وسايل و قالب‌بندي با استفاده از قالب فلزي در ‏شناژهاي افقي روي ديوار در هر ارتفاع.‏</v>
      </c>
      <c r="P735" s="115" t="s">
        <v>1234</v>
      </c>
      <c r="Q735" s="9">
        <v>6</v>
      </c>
      <c r="R735" s="9" t="s">
        <v>593</v>
      </c>
      <c r="S735" s="9" t="s">
        <v>277</v>
      </c>
      <c r="T735" s="119" t="s">
        <v>708</v>
      </c>
      <c r="U735" s="126" t="s">
        <v>275</v>
      </c>
      <c r="V735" s="127">
        <v>239500</v>
      </c>
      <c r="W735" s="17">
        <f t="shared" si="94"/>
        <v>11060601</v>
      </c>
    </row>
    <row r="736" spans="14:23" ht="24.95" customHeight="1">
      <c r="N736" s="9">
        <v>6</v>
      </c>
      <c r="O736" s="16" t="str">
        <f t="shared" si="93"/>
        <v>060701تهيه وسايل و قالب‌بندي با استفاده از قالب فلزي در ‏پله هاي بتني شامل تير، تاوه، دست انداز، كف پله و ‏مانند آن به طور كامل در هر ارتفاع و به هرشكل.‏</v>
      </c>
      <c r="P736" s="115" t="s">
        <v>1235</v>
      </c>
      <c r="Q736" s="9">
        <v>6</v>
      </c>
      <c r="R736" s="9" t="s">
        <v>593</v>
      </c>
      <c r="S736" s="9" t="s">
        <v>277</v>
      </c>
      <c r="T736" s="119" t="s">
        <v>709</v>
      </c>
      <c r="U736" s="126" t="s">
        <v>275</v>
      </c>
      <c r="V736" s="127">
        <v>256000</v>
      </c>
      <c r="W736" s="17">
        <f t="shared" si="94"/>
        <v>11060701</v>
      </c>
    </row>
    <row r="737" spans="14:23" ht="24.95" customHeight="1">
      <c r="N737" s="9">
        <v>6</v>
      </c>
      <c r="O737" s="16" t="str">
        <f t="shared" si="93"/>
        <v>060801اضافه بها براي قالب‌بندي جدار خارجي ديوارها، ‏تيرها و ستونها، با استفاده از قالب فلزي.‏</v>
      </c>
      <c r="P737" s="115" t="s">
        <v>1236</v>
      </c>
      <c r="Q737" s="9">
        <v>6</v>
      </c>
      <c r="R737" s="9" t="s">
        <v>593</v>
      </c>
      <c r="S737" s="9" t="s">
        <v>277</v>
      </c>
      <c r="T737" s="119" t="s">
        <v>710</v>
      </c>
      <c r="U737" s="126" t="s">
        <v>275</v>
      </c>
      <c r="V737" s="127">
        <v>53800</v>
      </c>
      <c r="W737" s="17">
        <f t="shared" si="94"/>
        <v>11060801</v>
      </c>
    </row>
    <row r="738" spans="14:23" ht="24.95" customHeight="1">
      <c r="N738" s="9">
        <v>6</v>
      </c>
      <c r="O738" s="16" t="str">
        <f t="shared" si="93"/>
        <v>060802اضافه بها به رديف‌هاي 060201 تا 060204، در ‏صورتي كه به جاي بولت از فاصله نگهدارهاي ‏مخصوص با صفحه آب بند استفاده شود.‏</v>
      </c>
      <c r="P738" s="115" t="s">
        <v>1237</v>
      </c>
      <c r="Q738" s="9">
        <v>6</v>
      </c>
      <c r="R738" s="9" t="s">
        <v>593</v>
      </c>
      <c r="S738" s="9" t="s">
        <v>277</v>
      </c>
      <c r="T738" s="119" t="s">
        <v>711</v>
      </c>
      <c r="U738" s="126" t="s">
        <v>275</v>
      </c>
      <c r="V738" s="127">
        <v>6820</v>
      </c>
      <c r="W738" s="17">
        <f t="shared" si="94"/>
        <v>11060802</v>
      </c>
    </row>
    <row r="739" spans="14:23" ht="24.95" customHeight="1">
      <c r="N739" s="9">
        <v>6</v>
      </c>
      <c r="O739" s="16" t="str">
        <f t="shared" si="93"/>
        <v>060803اضافه بها به رديف‌هاي قالب‌بندي با استفاده از قالب ‏فلزي، براي سطوح منحني به استثناي ستونها.‏</v>
      </c>
      <c r="P739" s="115" t="s">
        <v>1238</v>
      </c>
      <c r="Q739" s="9">
        <v>6</v>
      </c>
      <c r="R739" s="9" t="s">
        <v>593</v>
      </c>
      <c r="S739" s="9" t="s">
        <v>277</v>
      </c>
      <c r="T739" s="119" t="s">
        <v>712</v>
      </c>
      <c r="U739" s="126" t="s">
        <v>275</v>
      </c>
      <c r="V739" s="127">
        <v>72100</v>
      </c>
      <c r="W739" s="17">
        <f t="shared" si="94"/>
        <v>11060803</v>
      </c>
    </row>
    <row r="740" spans="14:23" ht="24.95" customHeight="1">
      <c r="N740" s="9">
        <v>6</v>
      </c>
      <c r="O740" s="16" t="str">
        <f t="shared" si="93"/>
        <v>060804اضافه بها به رديف هاي 060301 تا 060304، ولي با ‏مقاطع منحني و غير چهار ضلعي.‏</v>
      </c>
      <c r="P740" s="115" t="s">
        <v>1239</v>
      </c>
      <c r="Q740" s="9">
        <v>6</v>
      </c>
      <c r="R740" s="9" t="s">
        <v>593</v>
      </c>
      <c r="S740" s="9" t="s">
        <v>277</v>
      </c>
      <c r="T740" s="119" t="s">
        <v>713</v>
      </c>
      <c r="U740" s="126" t="s">
        <v>275</v>
      </c>
      <c r="V740" s="127">
        <v>125500</v>
      </c>
      <c r="W740" s="17">
        <f t="shared" si="94"/>
        <v>11060804</v>
      </c>
    </row>
    <row r="741" spans="14:23" ht="24.95" customHeight="1">
      <c r="N741" s="9">
        <v>6</v>
      </c>
      <c r="O741" s="16" t="str">
        <f t="shared" si="93"/>
        <v>060805اضافه بها قالب‌بندي براي سطوح شيبدار با استفاده از ‏قالب فلزي درصورتيكه شيب بيش از 5 درصد باشد.‏</v>
      </c>
      <c r="P741" s="115" t="s">
        <v>1240</v>
      </c>
      <c r="Q741" s="9">
        <v>6</v>
      </c>
      <c r="R741" s="9" t="s">
        <v>593</v>
      </c>
      <c r="S741" s="9" t="s">
        <v>277</v>
      </c>
      <c r="T741" s="119" t="s">
        <v>714</v>
      </c>
      <c r="U741" s="126" t="s">
        <v>275</v>
      </c>
      <c r="V741" s="127">
        <v>7320</v>
      </c>
      <c r="W741" s="17">
        <f t="shared" si="94"/>
        <v>11060805</v>
      </c>
    </row>
    <row r="742" spans="14:23" ht="24.95" customHeight="1">
      <c r="N742" s="9">
        <v>6</v>
      </c>
      <c r="O742" s="16" t="str">
        <f t="shared" si="93"/>
        <v>060806اضافه بهابه رديف‌هاي قالب‌بندي با استفاده ازقالب ‏فلزي درصورتي كه عمليات قالب‌بندي زير تراز آبهاي ‏زيرزميني انجام شود وآبكشي با تلمبه موتوري درحين ‏اجراي كار ضروري باشد.‏</v>
      </c>
      <c r="P742" s="115" t="s">
        <v>1241</v>
      </c>
      <c r="Q742" s="9">
        <v>6</v>
      </c>
      <c r="R742" s="9" t="s">
        <v>593</v>
      </c>
      <c r="S742" s="9" t="s">
        <v>277</v>
      </c>
      <c r="T742" s="119" t="s">
        <v>94</v>
      </c>
      <c r="U742" s="126" t="s">
        <v>275</v>
      </c>
      <c r="V742" s="127">
        <v>37700</v>
      </c>
      <c r="W742" s="17">
        <f t="shared" si="94"/>
        <v>11060806</v>
      </c>
    </row>
    <row r="743" spans="14:23" ht="24.95" customHeight="1">
      <c r="N743" s="9">
        <v>6</v>
      </c>
      <c r="O743" s="16" t="str">
        <f t="shared" si="93"/>
        <v>060901قالب‌بندي درز انبساط دربتن با قالب فلزي، با تمام ‏وسايل لازم به استثناي كف‌سازي‌هاي بتني برحسب ‏حجم درز.‏</v>
      </c>
      <c r="P743" s="115" t="s">
        <v>1242</v>
      </c>
      <c r="Q743" s="9">
        <v>6</v>
      </c>
      <c r="R743" s="9" t="s">
        <v>593</v>
      </c>
      <c r="S743" s="9" t="s">
        <v>277</v>
      </c>
      <c r="T743" s="119" t="s">
        <v>95</v>
      </c>
      <c r="U743" s="126" t="s">
        <v>588</v>
      </c>
      <c r="V743" s="127">
        <v>13700</v>
      </c>
      <c r="W743" s="17">
        <f t="shared" si="94"/>
        <v>11060901</v>
      </c>
    </row>
    <row r="744" spans="14:23" ht="24.95" customHeight="1">
      <c r="N744" s="9">
        <v>6</v>
      </c>
      <c r="O744" s="16" t="str">
        <f t="shared" si="93"/>
        <v>060902تعبيه انواع درزكف سازي هاي بتني درموقع اجرا با ‏قالب فلزي، با تمام وسايل لازم بدون پركردن آن ‏برحسب حجم درز.‏</v>
      </c>
      <c r="P744" s="115" t="s">
        <v>1243</v>
      </c>
      <c r="Q744" s="9">
        <v>6</v>
      </c>
      <c r="R744" s="9" t="s">
        <v>593</v>
      </c>
      <c r="S744" s="9" t="s">
        <v>277</v>
      </c>
      <c r="T744" s="119" t="s">
        <v>96</v>
      </c>
      <c r="U744" s="126" t="s">
        <v>588</v>
      </c>
      <c r="V744" s="127">
        <v>9670</v>
      </c>
      <c r="W744" s="17">
        <f t="shared" si="94"/>
        <v>11060902</v>
      </c>
    </row>
    <row r="745" spans="14:23" ht="24.95" customHeight="1">
      <c r="N745" s="9">
        <v>6</v>
      </c>
      <c r="O745" s="16" t="str">
        <f t="shared" si="93"/>
        <v>060903تهيه وسايل، ساخت قالب به منظور تعبيه بازشو ‏‏(‏openning‏) و جايگذاري آن براي بتن‌ريزي و خارج ‏کردن آن. اندازه‌گيري بر حسب سطح جانبي بتن محل ‏باز شو.‏</v>
      </c>
      <c r="P745" s="115" t="s">
        <v>1244</v>
      </c>
      <c r="Q745" s="9">
        <v>6</v>
      </c>
      <c r="R745" s="9" t="s">
        <v>593</v>
      </c>
      <c r="S745" s="9" t="s">
        <v>277</v>
      </c>
      <c r="T745" s="119" t="s">
        <v>97</v>
      </c>
      <c r="U745" s="126" t="s">
        <v>275</v>
      </c>
      <c r="V745" s="127">
        <v>163000</v>
      </c>
      <c r="W745" s="17">
        <f t="shared" si="94"/>
        <v>11060903</v>
      </c>
    </row>
    <row r="746" spans="14:23" ht="24.95" customHeight="1">
      <c r="N746" s="9">
        <v>6</v>
      </c>
      <c r="O746" s="16" t="str">
        <f t="shared" si="93"/>
        <v>060904نصب نازل در قطعات بتني پيش‌ساخته براي کارهاي ‏تصفيه آب.‏</v>
      </c>
      <c r="P746" s="115" t="s">
        <v>1245</v>
      </c>
      <c r="Q746" s="9">
        <v>6</v>
      </c>
      <c r="R746" s="9" t="s">
        <v>593</v>
      </c>
      <c r="S746" s="9" t="s">
        <v>277</v>
      </c>
      <c r="T746" s="119" t="s">
        <v>98</v>
      </c>
      <c r="U746" s="126" t="s">
        <v>330</v>
      </c>
      <c r="V746" s="127">
        <v>2600</v>
      </c>
      <c r="W746" s="17">
        <f t="shared" si="94"/>
        <v>11060904</v>
      </c>
    </row>
    <row r="747" spans="14:23" ht="24.95" customHeight="1">
      <c r="N747" s="9">
        <v>6</v>
      </c>
      <c r="O747" s="16" t="str">
        <f t="shared" si="93"/>
        <v>061001قالب‌بندي با استفاده از قالب فلزي، پشت بند، ‏چوب‌بست، داربست، سکوها و تمام تجهيزات لازم ‏براي قالب‌هاي لغزنده قايم، با سطح مقطع ثابت.‏</v>
      </c>
      <c r="P747" s="115" t="s">
        <v>1246</v>
      </c>
      <c r="Q747" s="9">
        <v>6</v>
      </c>
      <c r="R747" s="9" t="s">
        <v>593</v>
      </c>
      <c r="S747" s="9" t="s">
        <v>277</v>
      </c>
      <c r="T747" s="119" t="s">
        <v>99</v>
      </c>
      <c r="U747" s="126" t="s">
        <v>275</v>
      </c>
      <c r="V747" s="127">
        <v>137500</v>
      </c>
      <c r="W747" s="17">
        <f t="shared" si="94"/>
        <v>11061001</v>
      </c>
    </row>
    <row r="748" spans="14:23" ht="24.95" customHeight="1">
      <c r="N748" s="9">
        <v>6</v>
      </c>
      <c r="O748" s="16" t="str">
        <f t="shared" si="93"/>
        <v>061002قالب‌بندي با استفاده از قالب فلزي، پشت بند، ‏چوب‌بست و داربست و سكوها و تمام تجهيزات ‏لازم براي قالب لغزنده قايم در صورتي كه سطح ‏مقطع سازه متغير باشد.‏</v>
      </c>
      <c r="P748" s="115" t="s">
        <v>1247</v>
      </c>
      <c r="Q748" s="9">
        <v>6</v>
      </c>
      <c r="R748" s="9" t="s">
        <v>593</v>
      </c>
      <c r="S748" s="9" t="s">
        <v>277</v>
      </c>
      <c r="T748" s="119" t="s">
        <v>100</v>
      </c>
      <c r="U748" s="126" t="s">
        <v>275</v>
      </c>
      <c r="V748" s="127">
        <v>0</v>
      </c>
      <c r="W748" s="17">
        <f t="shared" si="94"/>
        <v>11061002</v>
      </c>
    </row>
    <row r="749" spans="14:23" ht="24.95" customHeight="1">
      <c r="N749" s="9">
        <v>6</v>
      </c>
      <c r="O749" s="16" t="str">
        <f t="shared" si="93"/>
        <v>061003اضافه بها به رديف‌هاي قالب‌بندي ديوارها در ‏صورتي‌که قالب به شکل هرمي يا مخروطي در ‏سيلوها، تصفيه‌خانه‌ها و مانند آن‌ها اجرا شود.‏</v>
      </c>
      <c r="P749" s="115" t="s">
        <v>1248</v>
      </c>
      <c r="Q749" s="9">
        <v>6</v>
      </c>
      <c r="R749" s="9" t="s">
        <v>593</v>
      </c>
      <c r="S749" s="9" t="s">
        <v>277</v>
      </c>
      <c r="T749" s="119" t="s">
        <v>101</v>
      </c>
      <c r="U749" s="126" t="s">
        <v>275</v>
      </c>
      <c r="V749" s="127">
        <v>65100</v>
      </c>
      <c r="W749" s="17">
        <f t="shared" si="94"/>
        <v>11061003</v>
      </c>
    </row>
    <row r="750" spans="14:23" ht="24.95" customHeight="1">
      <c r="N750" s="9">
        <v>7</v>
      </c>
      <c r="O750" s="16" t="str">
        <f t="shared" si="93"/>
        <v>070101تهيه، بريدن، خم كردن و كار گذاشتن ميل گرد ساده ‏به قطر تا 10 ميليمتر، براي بتن مسلح با سيم پيچي ‏لازم‎.‎</v>
      </c>
      <c r="P750" s="117" t="s">
        <v>1249</v>
      </c>
      <c r="Q750" s="9">
        <v>7</v>
      </c>
      <c r="R750" s="9" t="s">
        <v>103</v>
      </c>
      <c r="S750" s="9" t="s">
        <v>277</v>
      </c>
      <c r="T750" s="119" t="s">
        <v>102</v>
      </c>
      <c r="U750" s="126" t="s">
        <v>828</v>
      </c>
      <c r="V750" s="150">
        <v>24900</v>
      </c>
      <c r="W750" s="17">
        <f t="shared" si="94"/>
        <v>11070101</v>
      </c>
    </row>
    <row r="751" spans="14:23" ht="24.95" customHeight="1">
      <c r="N751" s="9">
        <v>7</v>
      </c>
      <c r="O751" s="16" t="str">
        <f t="shared" si="93"/>
        <v>070102تهيه، بريدن، خم كردن و كار گذاشتن ميل گرد ساده ‏به قطر 12 تا 18 ميليمتر براي بتن مسلح با سيم پيچي ‏لازم.‏</v>
      </c>
      <c r="P751" s="115" t="s">
        <v>1250</v>
      </c>
      <c r="Q751" s="9">
        <v>7</v>
      </c>
      <c r="R751" s="9" t="s">
        <v>103</v>
      </c>
      <c r="S751" s="9" t="s">
        <v>277</v>
      </c>
      <c r="T751" s="119" t="s">
        <v>104</v>
      </c>
      <c r="U751" s="126" t="s">
        <v>828</v>
      </c>
      <c r="V751" s="127">
        <v>23400</v>
      </c>
      <c r="W751" s="17">
        <f t="shared" si="94"/>
        <v>11070102</v>
      </c>
    </row>
    <row r="752" spans="14:23" ht="24.95" customHeight="1">
      <c r="N752" s="9">
        <v>7</v>
      </c>
      <c r="O752" s="16" t="str">
        <f t="shared" si="93"/>
        <v>070103تهيه، بريدن، خم كردن و كار گذاشتن ميل گرد ساده ‏به قطر20 و بيش از 20 ميليمتر براي بتن مسلح با سيم ‏پيچي لازم.‏</v>
      </c>
      <c r="P752" s="115" t="s">
        <v>1251</v>
      </c>
      <c r="Q752" s="9">
        <v>7</v>
      </c>
      <c r="R752" s="9" t="s">
        <v>103</v>
      </c>
      <c r="S752" s="9" t="s">
        <v>277</v>
      </c>
      <c r="T752" s="119" t="s">
        <v>105</v>
      </c>
      <c r="U752" s="126" t="s">
        <v>828</v>
      </c>
      <c r="V752" s="127">
        <v>22800</v>
      </c>
      <c r="W752" s="17">
        <f t="shared" si="94"/>
        <v>11070103</v>
      </c>
    </row>
    <row r="753" spans="14:23" ht="24.95" customHeight="1">
      <c r="N753" s="9">
        <v>7</v>
      </c>
      <c r="O753" s="16" t="str">
        <f t="shared" si="93"/>
        <v>070201تهيه، بريدن، خم كردن و كار گذاشتن ميل گرد آجدار ‏از نوع ‏AII‏ به قطر تا 10 ميليمتر، براي بتن مسلح با ‏سيم پيچي لازم .‏</v>
      </c>
      <c r="P753" s="115" t="s">
        <v>1252</v>
      </c>
      <c r="Q753" s="9">
        <v>7</v>
      </c>
      <c r="R753" s="9" t="s">
        <v>103</v>
      </c>
      <c r="S753" s="9" t="s">
        <v>277</v>
      </c>
      <c r="T753" s="119" t="s">
        <v>106</v>
      </c>
      <c r="U753" s="126" t="s">
        <v>828</v>
      </c>
      <c r="V753" s="127">
        <v>25300</v>
      </c>
      <c r="W753" s="17">
        <f t="shared" si="94"/>
        <v>11070201</v>
      </c>
    </row>
    <row r="754" spans="14:23" ht="24.95" customHeight="1">
      <c r="N754" s="9">
        <v>7</v>
      </c>
      <c r="O754" s="16" t="str">
        <f t="shared" si="93"/>
        <v>070202تهيه، بريدن، خم كردن و كار گذاشتن ميل گرد آجدار ‏از نوع ‏AII‏ به قطر 12 تا 18 ميليمتر، براي بتن مسلح ‏با سيم پيچي لازم.‏</v>
      </c>
      <c r="P754" s="115" t="s">
        <v>1253</v>
      </c>
      <c r="Q754" s="9">
        <v>7</v>
      </c>
      <c r="R754" s="9" t="s">
        <v>103</v>
      </c>
      <c r="S754" s="9" t="s">
        <v>277</v>
      </c>
      <c r="T754" s="119" t="s">
        <v>107</v>
      </c>
      <c r="U754" s="126" t="s">
        <v>828</v>
      </c>
      <c r="V754" s="127">
        <v>20900</v>
      </c>
      <c r="W754" s="17">
        <f t="shared" si="94"/>
        <v>11070202</v>
      </c>
    </row>
    <row r="755" spans="14:23" ht="24.95" customHeight="1">
      <c r="N755" s="9">
        <v>7</v>
      </c>
      <c r="O755" s="16" t="str">
        <f t="shared" si="93"/>
        <v>070203تهيه، بريدن، خم كردن و كار گذاشتن ميل گرد آجدار ‏از نوع ‏AII‏ به قطر20 و بيش از20 ميليمتر، براي بتن ‏مسلح با سيم پيچي لازم.‏</v>
      </c>
      <c r="P755" s="115" t="s">
        <v>1254</v>
      </c>
      <c r="Q755" s="9">
        <v>7</v>
      </c>
      <c r="R755" s="9" t="s">
        <v>103</v>
      </c>
      <c r="S755" s="9" t="s">
        <v>277</v>
      </c>
      <c r="T755" s="119" t="s">
        <v>108</v>
      </c>
      <c r="U755" s="126" t="s">
        <v>828</v>
      </c>
      <c r="V755" s="127">
        <v>20100</v>
      </c>
      <c r="W755" s="17">
        <f t="shared" si="94"/>
        <v>11070203</v>
      </c>
    </row>
    <row r="756" spans="14:23" ht="24.95" customHeight="1">
      <c r="N756" s="9">
        <v>7</v>
      </c>
      <c r="O756" s="16" t="str">
        <f t="shared" si="93"/>
        <v>070204تهيه، بريدن، خم كردن و كار گذاشتن ميل گردآجدار ‏از نوع ‏AIII‏ به قطر تا10 ميليمتر، براي بتن مسلح با ‏سيم پيچي لازم .‏</v>
      </c>
      <c r="P756" s="115" t="s">
        <v>1255</v>
      </c>
      <c r="Q756" s="9">
        <v>7</v>
      </c>
      <c r="R756" s="9" t="s">
        <v>103</v>
      </c>
      <c r="S756" s="9" t="s">
        <v>277</v>
      </c>
      <c r="T756" s="119" t="s">
        <v>109</v>
      </c>
      <c r="U756" s="126" t="s">
        <v>828</v>
      </c>
      <c r="V756" s="127">
        <v>25600</v>
      </c>
      <c r="W756" s="17">
        <f t="shared" si="94"/>
        <v>11070204</v>
      </c>
    </row>
    <row r="757" spans="14:23" ht="24.95" customHeight="1">
      <c r="N757" s="9">
        <v>7</v>
      </c>
      <c r="O757" s="16" t="str">
        <f t="shared" si="93"/>
        <v>070205تهيه، بريدن، خم كردن و كار گذاشتن ميل گردآجدار ‏از نوع ‏AIII‏ به قطر 12 تا 18 ميليمتر، براي بتن مسلح ‏با سيم پيچي لازم .‏</v>
      </c>
      <c r="P757" s="115" t="s">
        <v>1256</v>
      </c>
      <c r="Q757" s="9">
        <v>7</v>
      </c>
      <c r="R757" s="9" t="s">
        <v>103</v>
      </c>
      <c r="S757" s="9" t="s">
        <v>277</v>
      </c>
      <c r="T757" s="119" t="s">
        <v>110</v>
      </c>
      <c r="U757" s="126" t="s">
        <v>828</v>
      </c>
      <c r="V757" s="127">
        <v>21000</v>
      </c>
      <c r="W757" s="17">
        <f t="shared" si="94"/>
        <v>11070205</v>
      </c>
    </row>
    <row r="758" spans="14:23" ht="24.95" customHeight="1">
      <c r="N758" s="9">
        <v>7</v>
      </c>
      <c r="O758" s="16" t="str">
        <f t="shared" si="93"/>
        <v>070206تهيه، بريدن، خم كردن و كار گذاشتن ميل گردآجدار ‏از نوع ‏AIII‏ به قطر20 و بيش از20 ميليمتر، براي بتن ‏مسلح با سيم پيچي لازم .‏</v>
      </c>
      <c r="P758" s="115" t="s">
        <v>1257</v>
      </c>
      <c r="Q758" s="9">
        <v>7</v>
      </c>
      <c r="R758" s="9" t="s">
        <v>103</v>
      </c>
      <c r="S758" s="9" t="s">
        <v>277</v>
      </c>
      <c r="T758" s="119" t="s">
        <v>111</v>
      </c>
      <c r="U758" s="126" t="s">
        <v>828</v>
      </c>
      <c r="V758" s="127">
        <v>20200</v>
      </c>
      <c r="W758" s="17">
        <f t="shared" si="94"/>
        <v>11070206</v>
      </c>
    </row>
    <row r="759" spans="14:23" ht="24.95" customHeight="1">
      <c r="N759" s="9">
        <v>7</v>
      </c>
      <c r="O759" s="16" t="str">
        <f t="shared" si="93"/>
        <v>070301اضافه بهاي مصرف ميل گرد، وقتي به صورت خرپا ‏در تيرچه هاي پيش ساخته سقف سبك بتني مصرف ‏شود.‏</v>
      </c>
      <c r="P759" s="115" t="s">
        <v>1258</v>
      </c>
      <c r="Q759" s="9">
        <v>7</v>
      </c>
      <c r="R759" s="9" t="s">
        <v>103</v>
      </c>
      <c r="S759" s="9" t="s">
        <v>277</v>
      </c>
      <c r="T759" s="119" t="s">
        <v>112</v>
      </c>
      <c r="U759" s="126" t="s">
        <v>828</v>
      </c>
      <c r="V759" s="127">
        <v>510</v>
      </c>
      <c r="W759" s="17">
        <f t="shared" si="94"/>
        <v>11070301</v>
      </c>
    </row>
    <row r="760" spans="14:23" ht="24.95" customHeight="1">
      <c r="N760" s="9">
        <v>7</v>
      </c>
      <c r="O760" s="16" t="str">
        <f t="shared" si="93"/>
        <v>070302تهيه و اجراي ميل‌گرد در ديوارهاي بنايي براي مهار ‏ديوار به ستون‌ها.‏</v>
      </c>
      <c r="P760" s="115" t="s">
        <v>1259</v>
      </c>
      <c r="Q760" s="9">
        <v>7</v>
      </c>
      <c r="R760" s="9" t="s">
        <v>103</v>
      </c>
      <c r="S760" s="9" t="s">
        <v>277</v>
      </c>
      <c r="T760" s="119" t="s">
        <v>113</v>
      </c>
      <c r="U760" s="126" t="s">
        <v>828</v>
      </c>
      <c r="V760" s="127">
        <v>23900</v>
      </c>
      <c r="W760" s="17">
        <f t="shared" si="94"/>
        <v>11070302</v>
      </c>
    </row>
    <row r="761" spans="14:23" ht="24.95" customHeight="1">
      <c r="N761" s="9">
        <v>7</v>
      </c>
      <c r="O761" s="16" t="str">
        <f t="shared" ref="O761:O835" si="95">CONCATENATE(P761,T761)</f>
        <v>070501اضافه بها به رديف‌هاي ميلگرد، چنانچه عمليات پايين ‏تراز آبهاي زيرزميني انجام شود و آبكشي با تلمبه ‏موتوري در حين اجراي كار ضروري باشد.‏</v>
      </c>
      <c r="P761" s="115" t="s">
        <v>1260</v>
      </c>
      <c r="Q761" s="9">
        <v>7</v>
      </c>
      <c r="R761" s="9" t="s">
        <v>103</v>
      </c>
      <c r="S761" s="9" t="s">
        <v>277</v>
      </c>
      <c r="T761" s="119" t="s">
        <v>114</v>
      </c>
      <c r="U761" s="126" t="s">
        <v>828</v>
      </c>
      <c r="V761" s="127">
        <v>910</v>
      </c>
      <c r="W761" s="17">
        <f t="shared" ref="W761:W835" si="96">P761+11000000</f>
        <v>11070501</v>
      </c>
    </row>
    <row r="762" spans="14:23" ht="24.95" customHeight="1">
      <c r="N762" s="9">
        <v>7</v>
      </c>
      <c r="O762" s="16" t="str">
        <f t="shared" si="95"/>
        <v>070601تهيه و نصب ميل مهار با جوشكاري لازم.‏</v>
      </c>
      <c r="P762" s="115" t="s">
        <v>1261</v>
      </c>
      <c r="Q762" s="9">
        <v>7</v>
      </c>
      <c r="R762" s="9" t="s">
        <v>103</v>
      </c>
      <c r="S762" s="9" t="s">
        <v>277</v>
      </c>
      <c r="T762" s="119" t="s">
        <v>115</v>
      </c>
      <c r="U762" s="126" t="s">
        <v>828</v>
      </c>
      <c r="V762" s="127">
        <v>29800</v>
      </c>
      <c r="W762" s="17">
        <f t="shared" si="96"/>
        <v>11070601</v>
      </c>
    </row>
    <row r="763" spans="14:23" ht="24.95" customHeight="1">
      <c r="N763" s="9">
        <v>7</v>
      </c>
      <c r="O763" s="16" t="str">
        <f t="shared" si="95"/>
        <v>070602تهيه و نصب ميل مهار با پيچ و مهره.‏</v>
      </c>
      <c r="P763" s="115" t="s">
        <v>1262</v>
      </c>
      <c r="Q763" s="9">
        <v>7</v>
      </c>
      <c r="R763" s="9" t="s">
        <v>103</v>
      </c>
      <c r="S763" s="9" t="s">
        <v>277</v>
      </c>
      <c r="T763" s="119" t="s">
        <v>116</v>
      </c>
      <c r="U763" s="126" t="s">
        <v>828</v>
      </c>
      <c r="V763" s="127">
        <v>35800</v>
      </c>
      <c r="W763" s="17">
        <f t="shared" si="96"/>
        <v>11070602</v>
      </c>
    </row>
    <row r="764" spans="14:23" ht="24.95" customHeight="1">
      <c r="N764" s="9">
        <v>7</v>
      </c>
      <c r="O764" s="16" t="str">
        <f t="shared" si="95"/>
        <v>070603تهيه، ساخت و نصب، ميل مهار دنده شده (بولت) از ‏هر نوع ميل گرد، با پيچ و مهره مربوط و كارگذاري ‏در محلهاي لازم، قبل از بتن‌ريزي.‏</v>
      </c>
      <c r="P764" s="115" t="s">
        <v>1263</v>
      </c>
      <c r="Q764" s="9">
        <v>7</v>
      </c>
      <c r="R764" s="9" t="s">
        <v>103</v>
      </c>
      <c r="S764" s="9" t="s">
        <v>277</v>
      </c>
      <c r="T764" s="119" t="s">
        <v>117</v>
      </c>
      <c r="U764" s="126" t="s">
        <v>828</v>
      </c>
      <c r="V764" s="127">
        <v>34000</v>
      </c>
      <c r="W764" s="17">
        <f t="shared" si="96"/>
        <v>11070603</v>
      </c>
    </row>
    <row r="765" spans="14:23" ht="24.95" customHeight="1">
      <c r="N765" s="9">
        <v>7</v>
      </c>
      <c r="O765" s="16" t="str">
        <f t="shared" si="95"/>
        <v>070604تهيه مصالح و وسايل و اجرا ي بست به‌وسيله تپانچه.‏</v>
      </c>
      <c r="P765" s="115" t="s">
        <v>1264</v>
      </c>
      <c r="Q765" s="9">
        <v>7</v>
      </c>
      <c r="R765" s="9" t="s">
        <v>103</v>
      </c>
      <c r="S765" s="9" t="s">
        <v>277</v>
      </c>
      <c r="T765" s="119" t="s">
        <v>118</v>
      </c>
      <c r="U765" s="126" t="s">
        <v>330</v>
      </c>
      <c r="V765" s="127">
        <v>9830</v>
      </c>
      <c r="W765" s="17">
        <f t="shared" si="96"/>
        <v>11070604</v>
      </c>
    </row>
    <row r="766" spans="14:23" ht="24.95" customHeight="1">
      <c r="N766" s="9">
        <v>7</v>
      </c>
      <c r="O766" s="16" t="str">
        <f t="shared" si="95"/>
        <v>070605تهيه و نصب ميل مهار دو سر رزوه با مهره.‏</v>
      </c>
      <c r="P766" s="115" t="s">
        <v>1265</v>
      </c>
      <c r="Q766" s="9">
        <v>7</v>
      </c>
      <c r="R766" s="9" t="s">
        <v>103</v>
      </c>
      <c r="S766" s="9" t="s">
        <v>277</v>
      </c>
      <c r="T766" s="119" t="s">
        <v>119</v>
      </c>
      <c r="U766" s="126" t="s">
        <v>828</v>
      </c>
      <c r="V766" s="127">
        <v>42400</v>
      </c>
      <c r="W766" s="17">
        <f t="shared" si="96"/>
        <v>11070605</v>
      </c>
    </row>
    <row r="767" spans="14:23" ht="24.95" customHeight="1">
      <c r="N767" s="9">
        <v>7</v>
      </c>
      <c r="O767" s="16" t="str">
        <f t="shared" si="95"/>
        <v>070606تهيه و نصب انکربولت، ميل‌مهار و استاد (‏stud bolt‏) ‏با مهره مربوط از فولاد ‏ST45‎‏ تا ‏ST90‎‏.‏</v>
      </c>
      <c r="P767" s="115" t="s">
        <v>1266</v>
      </c>
      <c r="Q767" s="9">
        <v>7</v>
      </c>
      <c r="R767" s="9" t="s">
        <v>103</v>
      </c>
      <c r="S767" s="9" t="s">
        <v>277</v>
      </c>
      <c r="T767" s="119" t="s">
        <v>120</v>
      </c>
      <c r="U767" s="126" t="s">
        <v>828</v>
      </c>
      <c r="V767" s="127">
        <v>35300</v>
      </c>
      <c r="W767" s="17">
        <f t="shared" si="96"/>
        <v>11070606</v>
      </c>
    </row>
    <row r="768" spans="14:23" ht="24.95" customHeight="1">
      <c r="N768" s="9">
        <v>7</v>
      </c>
      <c r="O768" s="16" t="str">
        <f t="shared" si="95"/>
        <v>070607اضافه‌بها به رديف‌هاي 070605 و 070606 در ‏صورتي که قطر بولت بيش از 50 ميلي‌متر باشد.‏</v>
      </c>
      <c r="P768" s="115" t="s">
        <v>1267</v>
      </c>
      <c r="Q768" s="9">
        <v>7</v>
      </c>
      <c r="R768" s="9" t="s">
        <v>103</v>
      </c>
      <c r="S768" s="9" t="s">
        <v>277</v>
      </c>
      <c r="T768" s="119" t="s">
        <v>121</v>
      </c>
      <c r="U768" s="126" t="s">
        <v>828</v>
      </c>
      <c r="V768" s="127">
        <v>1320</v>
      </c>
      <c r="W768" s="17">
        <f t="shared" si="96"/>
        <v>11070607</v>
      </c>
    </row>
    <row r="769" spans="14:23" ht="24.95" customHeight="1">
      <c r="N769" s="9">
        <v>7</v>
      </c>
      <c r="O769" s="16" t="str">
        <f t="shared" si="95"/>
        <v>070701تهیه کابل ساده برای اجرای مهار تنیده.</v>
      </c>
      <c r="P769" s="156" t="s">
        <v>2332</v>
      </c>
      <c r="Q769" s="9">
        <v>7</v>
      </c>
      <c r="R769" s="9" t="s">
        <v>103</v>
      </c>
      <c r="S769" s="9" t="s">
        <v>277</v>
      </c>
      <c r="T769" s="119" t="s">
        <v>2337</v>
      </c>
      <c r="U769" s="126" t="s">
        <v>828</v>
      </c>
      <c r="V769" s="127">
        <v>32000</v>
      </c>
      <c r="W769" s="17">
        <f t="shared" si="96"/>
        <v>11070701</v>
      </c>
    </row>
    <row r="770" spans="14:23" ht="24.95" customHeight="1">
      <c r="N770" s="9">
        <v>7</v>
      </c>
      <c r="O770" s="16" t="str">
        <f t="shared" si="95"/>
        <v>070702تهیه کابل روکش دار برای اجرای مهار تنیده.</v>
      </c>
      <c r="P770" s="156" t="s">
        <v>2333</v>
      </c>
      <c r="Q770" s="9">
        <v>7</v>
      </c>
      <c r="R770" s="9" t="s">
        <v>103</v>
      </c>
      <c r="S770" s="9" t="s">
        <v>277</v>
      </c>
      <c r="T770" s="119" t="s">
        <v>2338</v>
      </c>
      <c r="U770" s="126" t="s">
        <v>828</v>
      </c>
      <c r="V770" s="127">
        <v>40000</v>
      </c>
      <c r="W770" s="17">
        <f t="shared" si="96"/>
        <v>11070702</v>
      </c>
    </row>
    <row r="771" spans="14:23" ht="24.95" customHeight="1">
      <c r="N771" s="9">
        <v>7</v>
      </c>
      <c r="O771" s="16" t="str">
        <f t="shared" si="95"/>
        <v>070703اجرای عملیات کشش مهار ناتنیده (میل مهار) به ازای هر مهار</v>
      </c>
      <c r="P771" s="156" t="s">
        <v>2334</v>
      </c>
      <c r="Q771" s="9">
        <v>7</v>
      </c>
      <c r="R771" s="9" t="s">
        <v>103</v>
      </c>
      <c r="S771" s="9" t="s">
        <v>277</v>
      </c>
      <c r="T771" s="119" t="s">
        <v>2339</v>
      </c>
      <c r="U771" s="126" t="s">
        <v>330</v>
      </c>
      <c r="V771" s="127">
        <v>2000000</v>
      </c>
      <c r="W771" s="17">
        <f t="shared" si="96"/>
        <v>11070703</v>
      </c>
    </row>
    <row r="772" spans="14:23" ht="24.95" customHeight="1">
      <c r="N772" s="9">
        <v>7</v>
      </c>
      <c r="O772" s="16" t="str">
        <f t="shared" si="95"/>
        <v>070704اجرای عملیات کشش مهار تنیده دو رشته ای به ازای هر مهار</v>
      </c>
      <c r="P772" s="156" t="s">
        <v>2335</v>
      </c>
      <c r="Q772" s="9">
        <v>7</v>
      </c>
      <c r="R772" s="9" t="s">
        <v>103</v>
      </c>
      <c r="S772" s="9" t="s">
        <v>277</v>
      </c>
      <c r="T772" s="119" t="s">
        <v>2340</v>
      </c>
      <c r="U772" s="126" t="s">
        <v>330</v>
      </c>
      <c r="V772" s="127">
        <v>2000000</v>
      </c>
      <c r="W772" s="17">
        <f t="shared" si="96"/>
        <v>11070704</v>
      </c>
    </row>
    <row r="773" spans="14:23" ht="24.95" customHeight="1">
      <c r="N773" s="9">
        <v>7</v>
      </c>
      <c r="O773" s="16" t="str">
        <f t="shared" si="95"/>
        <v xml:space="preserve">070705اضافه بها به ردیف ٠٧٠٧٠۴ به ازای هر رشته کابل مازاد بر دو رشته که در مهار تنیده افزوده میشود تا ۵ رشته. </v>
      </c>
      <c r="P773" s="156" t="s">
        <v>2336</v>
      </c>
      <c r="Q773" s="9">
        <v>7</v>
      </c>
      <c r="R773" s="9" t="s">
        <v>103</v>
      </c>
      <c r="S773" s="9" t="s">
        <v>277</v>
      </c>
      <c r="T773" s="119" t="s">
        <v>2341</v>
      </c>
      <c r="U773" s="126" t="s">
        <v>998</v>
      </c>
      <c r="V773" s="127">
        <v>250000</v>
      </c>
      <c r="W773" s="17">
        <f t="shared" si="96"/>
        <v>11070705</v>
      </c>
    </row>
    <row r="774" spans="14:23" ht="24.95" customHeight="1">
      <c r="N774" s="9">
        <v>8</v>
      </c>
      <c r="O774" s="16" t="str">
        <f t="shared" si="95"/>
        <v>080101تهيه و اجراي بتن با شن و ماسه شسته طبيعي يا ‏شكسته، با 100 كيلو گرم سيمان در متر مكعب بتن‏‎.‎</v>
      </c>
      <c r="P774" s="117" t="s">
        <v>1268</v>
      </c>
      <c r="Q774" s="9">
        <v>8</v>
      </c>
      <c r="R774" s="9" t="s">
        <v>123</v>
      </c>
      <c r="S774" s="9" t="s">
        <v>277</v>
      </c>
      <c r="T774" s="119" t="s">
        <v>122</v>
      </c>
      <c r="U774" s="126" t="s">
        <v>303</v>
      </c>
      <c r="V774" s="150">
        <v>557500</v>
      </c>
      <c r="W774" s="17">
        <f t="shared" si="96"/>
        <v>11080101</v>
      </c>
    </row>
    <row r="775" spans="14:23" ht="24.95" customHeight="1">
      <c r="N775" s="9">
        <v>8</v>
      </c>
      <c r="O775" s="16" t="str">
        <f t="shared" si="95"/>
        <v>080102تهيه و اجراي بتن با شن و ماسه شسته طبيعي يا ‏شكسته، با 150 كيلو گرم سيمان در متر مكعب بتن.‏</v>
      </c>
      <c r="P775" s="115" t="s">
        <v>1269</v>
      </c>
      <c r="Q775" s="9">
        <v>8</v>
      </c>
      <c r="R775" s="9" t="s">
        <v>123</v>
      </c>
      <c r="S775" s="9" t="s">
        <v>277</v>
      </c>
      <c r="T775" s="119" t="s">
        <v>124</v>
      </c>
      <c r="U775" s="126" t="s">
        <v>303</v>
      </c>
      <c r="V775" s="127">
        <v>616500</v>
      </c>
      <c r="W775" s="17">
        <f t="shared" si="96"/>
        <v>11080102</v>
      </c>
    </row>
    <row r="776" spans="14:23" ht="24.95" customHeight="1">
      <c r="N776" s="9">
        <v>8</v>
      </c>
      <c r="O776" s="16" t="str">
        <f t="shared" si="95"/>
        <v xml:space="preserve">080103تهيه و اجراي بتن باشن و ماسه شسته طبيعي يا ‏شكسته، بامقاومت فشاری مشخصه 12 مگاپاسکال </v>
      </c>
      <c r="P776" s="115" t="s">
        <v>1270</v>
      </c>
      <c r="Q776" s="9">
        <v>8</v>
      </c>
      <c r="R776" s="9" t="s">
        <v>123</v>
      </c>
      <c r="S776" s="9" t="s">
        <v>277</v>
      </c>
      <c r="T776" s="119" t="s">
        <v>2125</v>
      </c>
      <c r="U776" s="126" t="s">
        <v>303</v>
      </c>
      <c r="V776" s="127">
        <v>699000</v>
      </c>
      <c r="W776" s="17">
        <f t="shared" si="96"/>
        <v>11080103</v>
      </c>
    </row>
    <row r="777" spans="14:23" ht="24.95" customHeight="1">
      <c r="N777" s="9">
        <v>8</v>
      </c>
      <c r="O777" s="16" t="str">
        <f t="shared" si="95"/>
        <v xml:space="preserve">080104تهيه و اجراي بتن باشن و ماسه شسته طبيعي يا ‏شكسته، بامقاومت فشاری مشخصه 16 مگاپاسکال </v>
      </c>
      <c r="P777" s="115" t="s">
        <v>1271</v>
      </c>
      <c r="Q777" s="9">
        <v>8</v>
      </c>
      <c r="R777" s="9" t="s">
        <v>123</v>
      </c>
      <c r="S777" s="9" t="s">
        <v>277</v>
      </c>
      <c r="T777" s="119" t="s">
        <v>2126</v>
      </c>
      <c r="U777" s="126" t="s">
        <v>303</v>
      </c>
      <c r="V777" s="127">
        <v>764500</v>
      </c>
      <c r="W777" s="17">
        <f t="shared" si="96"/>
        <v>11080104</v>
      </c>
    </row>
    <row r="778" spans="14:23" ht="24.95" customHeight="1">
      <c r="N778" s="9">
        <v>8</v>
      </c>
      <c r="O778" s="16" t="str">
        <f t="shared" si="95"/>
        <v xml:space="preserve">080105تهيه و اجراي بتن باشن و ماسه شسته طبيعي يا ‏شكسته، بامقاومت فشاری مشخصه 20 مگاپاسکال </v>
      </c>
      <c r="P778" s="115" t="s">
        <v>1272</v>
      </c>
      <c r="Q778" s="9">
        <v>8</v>
      </c>
      <c r="R778" s="9" t="s">
        <v>123</v>
      </c>
      <c r="S778" s="9" t="s">
        <v>277</v>
      </c>
      <c r="T778" s="119" t="s">
        <v>2127</v>
      </c>
      <c r="U778" s="126" t="s">
        <v>303</v>
      </c>
      <c r="V778" s="127">
        <v>821500</v>
      </c>
      <c r="W778" s="17">
        <f t="shared" si="96"/>
        <v>11080105</v>
      </c>
    </row>
    <row r="779" spans="14:23" ht="24.95" customHeight="1">
      <c r="N779" s="9">
        <v>8</v>
      </c>
      <c r="O779" s="16" t="str">
        <f t="shared" si="95"/>
        <v xml:space="preserve">080106تهيه و اجراي بتن باشن و ماسه شسته طبيعي يا ‏شكسته، بامقاومت فشاری مشخصه 25 مگاپاسکال </v>
      </c>
      <c r="P779" s="115" t="s">
        <v>1273</v>
      </c>
      <c r="Q779" s="9">
        <v>8</v>
      </c>
      <c r="R779" s="9" t="s">
        <v>123</v>
      </c>
      <c r="S779" s="9" t="s">
        <v>277</v>
      </c>
      <c r="T779" s="119" t="s">
        <v>2128</v>
      </c>
      <c r="U779" s="126" t="s">
        <v>303</v>
      </c>
      <c r="V779" s="127">
        <v>876000</v>
      </c>
      <c r="W779" s="17">
        <f t="shared" si="96"/>
        <v>11080106</v>
      </c>
    </row>
    <row r="780" spans="14:23" ht="24.95" customHeight="1">
      <c r="N780" s="9">
        <v>8</v>
      </c>
      <c r="O780" s="16" t="str">
        <f t="shared" si="95"/>
        <v xml:space="preserve">080107تهيه و اجراي بتن باشن و ماسه شسته طبيعي يا ‏شكسته، بامقاومت فشاری مشخصه 30 مگاپاسکال </v>
      </c>
      <c r="P780" s="115" t="s">
        <v>1274</v>
      </c>
      <c r="Q780" s="9">
        <v>8</v>
      </c>
      <c r="R780" s="9" t="s">
        <v>123</v>
      </c>
      <c r="S780" s="9" t="s">
        <v>277</v>
      </c>
      <c r="T780" s="119" t="s">
        <v>2129</v>
      </c>
      <c r="U780" s="126" t="s">
        <v>303</v>
      </c>
      <c r="V780" s="127">
        <v>933500</v>
      </c>
      <c r="W780" s="155">
        <f t="shared" si="96"/>
        <v>11080107</v>
      </c>
    </row>
    <row r="781" spans="14:23" ht="24.95" customHeight="1">
      <c r="N781" s="9">
        <v>8</v>
      </c>
      <c r="O781" s="16" t="str">
        <f t="shared" si="95"/>
        <v xml:space="preserve">080108تهيه و اجراي بتن باشن و ماسه شسته طبيعي يا ‏شكسته، بامقاومت فشاری مشخصه 35 مگاپاسکال </v>
      </c>
      <c r="P781" s="156" t="s">
        <v>2273</v>
      </c>
      <c r="Q781" s="9">
        <v>8</v>
      </c>
      <c r="R781" s="9" t="s">
        <v>123</v>
      </c>
      <c r="S781" s="9"/>
      <c r="T781" s="119" t="s">
        <v>2277</v>
      </c>
      <c r="U781" s="126" t="s">
        <v>303</v>
      </c>
      <c r="V781" s="127">
        <v>0</v>
      </c>
      <c r="W781" s="155">
        <f t="shared" si="96"/>
        <v>11080108</v>
      </c>
    </row>
    <row r="782" spans="14:23" ht="24.95" customHeight="1">
      <c r="N782" s="9">
        <v>8</v>
      </c>
      <c r="O782" s="16" t="str">
        <f t="shared" si="95"/>
        <v xml:space="preserve">080109تهيه و اجراي بتن باشن و ماسه شسته طبيعي يا ‏شكسته، بامقاومت فشاری مشخصه 40 مگاپاسکال </v>
      </c>
      <c r="P782" s="156" t="s">
        <v>2274</v>
      </c>
      <c r="Q782" s="9">
        <v>8</v>
      </c>
      <c r="R782" s="9" t="s">
        <v>123</v>
      </c>
      <c r="S782" s="9"/>
      <c r="T782" s="119" t="s">
        <v>2278</v>
      </c>
      <c r="U782" s="126" t="s">
        <v>303</v>
      </c>
      <c r="V782" s="127">
        <v>0</v>
      </c>
      <c r="W782" s="155">
        <f t="shared" si="96"/>
        <v>11080109</v>
      </c>
    </row>
    <row r="783" spans="14:23" ht="24.95" customHeight="1">
      <c r="N783" s="9">
        <v>8</v>
      </c>
      <c r="O783" s="16" t="str">
        <f t="shared" si="95"/>
        <v xml:space="preserve">080110تهيه و اجراي بتن باشن و ماسه شسته طبيعي يا ‏شكسته، بامقاومت فشاری مشخصه بیش از 40 مگاپاسکال </v>
      </c>
      <c r="P783" s="156" t="s">
        <v>2275</v>
      </c>
      <c r="Q783" s="9">
        <v>8</v>
      </c>
      <c r="R783" s="9" t="s">
        <v>123</v>
      </c>
      <c r="S783" s="9"/>
      <c r="T783" s="119" t="s">
        <v>2279</v>
      </c>
      <c r="U783" s="126" t="s">
        <v>303</v>
      </c>
      <c r="V783" s="127">
        <v>0</v>
      </c>
      <c r="W783" s="155">
        <f t="shared" si="96"/>
        <v>11080110</v>
      </c>
    </row>
    <row r="784" spans="14:23" ht="24.95" customHeight="1">
      <c r="N784" s="9">
        <v>8</v>
      </c>
      <c r="O784" s="16" t="str">
        <f t="shared" si="95"/>
        <v>080111اضافه بها به ردیف های  080101 تا 080110 درصورتی که از سنگ شکسته کوهی استفاده شده باشد</v>
      </c>
      <c r="P784" s="156" t="s">
        <v>2276</v>
      </c>
      <c r="Q784" s="9">
        <v>8</v>
      </c>
      <c r="R784" s="9" t="s">
        <v>123</v>
      </c>
      <c r="S784" s="9"/>
      <c r="T784" s="119" t="s">
        <v>2280</v>
      </c>
      <c r="U784" s="126" t="s">
        <v>303</v>
      </c>
      <c r="V784" s="127">
        <v>0</v>
      </c>
      <c r="W784" s="155">
        <f t="shared" si="96"/>
        <v>11080111</v>
      </c>
    </row>
    <row r="785" spans="14:23" ht="24.95" customHeight="1">
      <c r="N785" s="9">
        <v>8</v>
      </c>
      <c r="O785" s="16" t="str">
        <f t="shared" si="95"/>
        <v>080201تهيه و اجراي بتن سبك با پوكه معدني و 150 كيلو ‏سيمان در متر مكعب بتن.‏</v>
      </c>
      <c r="P785" s="115" t="s">
        <v>1275</v>
      </c>
      <c r="Q785" s="9">
        <v>8</v>
      </c>
      <c r="R785" s="9" t="s">
        <v>123</v>
      </c>
      <c r="S785" s="9" t="s">
        <v>277</v>
      </c>
      <c r="T785" s="119" t="s">
        <v>125</v>
      </c>
      <c r="U785" s="126" t="s">
        <v>303</v>
      </c>
      <c r="V785" s="127">
        <v>628500</v>
      </c>
      <c r="W785" s="17">
        <f t="shared" si="96"/>
        <v>11080201</v>
      </c>
    </row>
    <row r="786" spans="14:23" ht="24.95" customHeight="1">
      <c r="N786" s="9">
        <v>8</v>
      </c>
      <c r="O786" s="16" t="str">
        <f t="shared" si="95"/>
        <v>080202تهيه و اجراي بتن سبك با پوكه صنعتي و 150 كيلو ‏سيمان در متر مكعب بتن.‏</v>
      </c>
      <c r="P786" s="115" t="s">
        <v>1276</v>
      </c>
      <c r="Q786" s="9">
        <v>8</v>
      </c>
      <c r="R786" s="9" t="s">
        <v>123</v>
      </c>
      <c r="S786" s="9" t="s">
        <v>277</v>
      </c>
      <c r="T786" s="119" t="s">
        <v>126</v>
      </c>
      <c r="U786" s="126" t="s">
        <v>303</v>
      </c>
      <c r="V786" s="127">
        <v>1209000</v>
      </c>
      <c r="W786" s="17">
        <f t="shared" si="96"/>
        <v>11080202</v>
      </c>
    </row>
    <row r="787" spans="14:23" ht="24.95" customHeight="1">
      <c r="N787" s="9">
        <v>8</v>
      </c>
      <c r="O787" s="16" t="str">
        <f t="shared" si="95"/>
        <v>080203تهيه و اجراي بتن سبك با خرده آجر حاصل از آجر ‏چيني و150 كيلو سيمان در متر مكعب بتن.‏</v>
      </c>
      <c r="P787" s="115" t="s">
        <v>1277</v>
      </c>
      <c r="Q787" s="9">
        <v>8</v>
      </c>
      <c r="R787" s="9" t="s">
        <v>123</v>
      </c>
      <c r="S787" s="9" t="s">
        <v>277</v>
      </c>
      <c r="T787" s="119" t="s">
        <v>127</v>
      </c>
      <c r="U787" s="126" t="s">
        <v>303</v>
      </c>
      <c r="V787" s="127">
        <v>617000</v>
      </c>
      <c r="W787" s="17">
        <f t="shared" si="96"/>
        <v>11080203</v>
      </c>
    </row>
    <row r="788" spans="14:23" ht="24.95" customHeight="1">
      <c r="N788" s="9">
        <v>8</v>
      </c>
      <c r="O788" s="16" t="str">
        <f t="shared" si="95"/>
        <v>080204تهيه و اجراي بتن سبك، با مواد شيميايي كف زا يا ‏مشابه آن، با 150 كيلو سيمان در مترمكعب بتن با وزن ‏مخصوص حداكثر800 كيلوگرم در متر مكعب (وزن ‏مخصوص بتن سخت شده ملاك است).‏</v>
      </c>
      <c r="P788" s="115" t="s">
        <v>1278</v>
      </c>
      <c r="Q788" s="9">
        <v>8</v>
      </c>
      <c r="R788" s="9" t="s">
        <v>123</v>
      </c>
      <c r="S788" s="9" t="s">
        <v>277</v>
      </c>
      <c r="T788" s="119" t="s">
        <v>128</v>
      </c>
      <c r="U788" s="126" t="s">
        <v>303</v>
      </c>
      <c r="V788" s="127">
        <v>606000</v>
      </c>
      <c r="W788" s="17">
        <f t="shared" si="96"/>
        <v>11080204</v>
      </c>
    </row>
    <row r="789" spans="14:23" ht="24.95" customHeight="1">
      <c r="N789" s="9">
        <v>8</v>
      </c>
      <c r="O789" s="16" t="str">
        <f t="shared" si="95"/>
        <v>080205اضافه بها به رديف 080203 براي آن بخش از بتن ‏سبک که خرده آجر آن از خارج از کارگاه تهيه شود.‏</v>
      </c>
      <c r="P789" s="115" t="s">
        <v>1279</v>
      </c>
      <c r="Q789" s="9">
        <v>8</v>
      </c>
      <c r="R789" s="9" t="s">
        <v>123</v>
      </c>
      <c r="S789" s="9" t="s">
        <v>277</v>
      </c>
      <c r="T789" s="119" t="s">
        <v>129</v>
      </c>
      <c r="U789" s="126" t="s">
        <v>303</v>
      </c>
      <c r="V789" s="127">
        <v>510</v>
      </c>
      <c r="W789" s="17">
        <f t="shared" si="96"/>
        <v>11080205</v>
      </c>
    </row>
    <row r="790" spans="14:23" ht="24.95" customHeight="1">
      <c r="N790" s="9">
        <v>8</v>
      </c>
      <c r="O790" s="16" t="str">
        <f t="shared" si="95"/>
        <v>080301اضافه بها براي بتن‌ريزي ستونها، ديوارها و همچنين ‏شناژها و تيرهايي كه جدا از سقف بتن‌ريزي شوند.‏</v>
      </c>
      <c r="P790" s="115" t="s">
        <v>1280</v>
      </c>
      <c r="Q790" s="9">
        <v>8</v>
      </c>
      <c r="R790" s="9" t="s">
        <v>123</v>
      </c>
      <c r="S790" s="9" t="s">
        <v>277</v>
      </c>
      <c r="T790" s="119" t="s">
        <v>130</v>
      </c>
      <c r="U790" s="126" t="s">
        <v>303</v>
      </c>
      <c r="V790" s="127">
        <v>108000</v>
      </c>
      <c r="W790" s="17">
        <f t="shared" si="96"/>
        <v>11080301</v>
      </c>
    </row>
    <row r="791" spans="14:23" ht="24.95" customHeight="1">
      <c r="N791" s="9">
        <v>8</v>
      </c>
      <c r="O791" s="16" t="str">
        <f t="shared" si="95"/>
        <v>080302اضافه بها براي بتن‌ريزي سقفها و تيرها و شناژهايي ‏كه همراه سقف بتن‌ريزي شوند.‏</v>
      </c>
      <c r="P791" s="115" t="s">
        <v>1281</v>
      </c>
      <c r="Q791" s="9">
        <v>8</v>
      </c>
      <c r="R791" s="9" t="s">
        <v>123</v>
      </c>
      <c r="S791" s="9" t="s">
        <v>277</v>
      </c>
      <c r="T791" s="119" t="s">
        <v>131</v>
      </c>
      <c r="U791" s="126" t="s">
        <v>303</v>
      </c>
      <c r="V791" s="127">
        <v>76200</v>
      </c>
      <c r="W791" s="17">
        <f t="shared" si="96"/>
        <v>11080302</v>
      </c>
    </row>
    <row r="792" spans="14:23" ht="24.95" customHeight="1">
      <c r="N792" s="9">
        <v>8</v>
      </c>
      <c r="O792" s="16" t="str">
        <f t="shared" si="95"/>
        <v>080303اضافه بها براي بتن‌ريزي سقفها، تير و شناژهايي كه ‏همراه سقف بتن‌ريزي مي‌شوند در سقفهاي شيبدار با ‏شيب بيش از20 درصد نسبت به افق، يا سقفهاي ‏قوسي كه سطح روي آنها نياز به قالب‌بندي نداشته ‏باشد.‏</v>
      </c>
      <c r="P792" s="115" t="s">
        <v>1282</v>
      </c>
      <c r="Q792" s="9">
        <v>8</v>
      </c>
      <c r="R792" s="9" t="s">
        <v>123</v>
      </c>
      <c r="S792" s="9" t="s">
        <v>277</v>
      </c>
      <c r="T792" s="119" t="s">
        <v>132</v>
      </c>
      <c r="U792" s="126" t="s">
        <v>303</v>
      </c>
      <c r="V792" s="127">
        <v>116000</v>
      </c>
      <c r="W792" s="17">
        <f t="shared" si="96"/>
        <v>11080303</v>
      </c>
    </row>
    <row r="793" spans="14:23" ht="24.95" customHeight="1">
      <c r="N793" s="9">
        <v>8</v>
      </c>
      <c r="O793" s="16" t="str">
        <f t="shared" si="95"/>
        <v>080304اضافه بهابه رديف‌هاي بتن‌ريزي، هرگاه ضخامت، بتن ‏برابر 15 سانتيمتر يا كمتر باشد.‏</v>
      </c>
      <c r="P793" s="115" t="s">
        <v>1283</v>
      </c>
      <c r="Q793" s="9">
        <v>8</v>
      </c>
      <c r="R793" s="9" t="s">
        <v>123</v>
      </c>
      <c r="S793" s="9" t="s">
        <v>277</v>
      </c>
      <c r="T793" s="119" t="s">
        <v>133</v>
      </c>
      <c r="U793" s="126" t="s">
        <v>303</v>
      </c>
      <c r="V793" s="127">
        <v>32400</v>
      </c>
      <c r="W793" s="17">
        <f t="shared" si="96"/>
        <v>11080304</v>
      </c>
    </row>
    <row r="794" spans="14:23" ht="24.95" customHeight="1">
      <c r="N794" s="9">
        <v>8</v>
      </c>
      <c r="O794" s="16" t="str">
        <f t="shared" si="95"/>
        <v>080305اضافه بها براي كرم‌بندي به منظور هدايت آب (حجم ‏كل بتن كه براي آن كرم‌بندي انجام شده ملاك ‏محاسبه است).‏</v>
      </c>
      <c r="P794" s="115" t="s">
        <v>1284</v>
      </c>
      <c r="Q794" s="9">
        <v>8</v>
      </c>
      <c r="R794" s="9" t="s">
        <v>123</v>
      </c>
      <c r="S794" s="9" t="s">
        <v>277</v>
      </c>
      <c r="T794" s="119" t="s">
        <v>134</v>
      </c>
      <c r="U794" s="126" t="s">
        <v>303</v>
      </c>
      <c r="V794" s="127">
        <v>11900</v>
      </c>
      <c r="W794" s="17">
        <f t="shared" si="96"/>
        <v>11080305</v>
      </c>
    </row>
    <row r="795" spans="14:23" ht="24.95" customHeight="1">
      <c r="N795" s="9">
        <v>8</v>
      </c>
      <c r="O795" s="16" t="str">
        <f t="shared" si="95"/>
        <v>080306اضافه بها براي بتن كف‌سازي‌ها با هر وسيله و به هر ‏ضخامت.‏</v>
      </c>
      <c r="P795" s="115" t="s">
        <v>1285</v>
      </c>
      <c r="Q795" s="9">
        <v>8</v>
      </c>
      <c r="R795" s="9" t="s">
        <v>123</v>
      </c>
      <c r="S795" s="9" t="s">
        <v>277</v>
      </c>
      <c r="T795" s="119" t="s">
        <v>135</v>
      </c>
      <c r="U795" s="126" t="s">
        <v>303</v>
      </c>
      <c r="V795" s="127">
        <v>35400</v>
      </c>
      <c r="W795" s="17">
        <f t="shared" si="96"/>
        <v>11080306</v>
      </c>
    </row>
    <row r="796" spans="14:23" ht="24.95" customHeight="1">
      <c r="N796" s="9">
        <v>8</v>
      </c>
      <c r="O796" s="16" t="str">
        <f t="shared" si="95"/>
        <v>080307اضافه بها براي هرنوع بتن‌ريزي كه پايين تراز آب ‏انجام شود و آبكشي حين انجام كار با تلمبه موتوري ‏الزامي باشد.‏</v>
      </c>
      <c r="P796" s="115" t="s">
        <v>1286</v>
      </c>
      <c r="Q796" s="9">
        <v>8</v>
      </c>
      <c r="R796" s="9" t="s">
        <v>123</v>
      </c>
      <c r="S796" s="9" t="s">
        <v>277</v>
      </c>
      <c r="T796" s="119" t="s">
        <v>136</v>
      </c>
      <c r="U796" s="126" t="s">
        <v>303</v>
      </c>
      <c r="V796" s="127">
        <v>55000</v>
      </c>
      <c r="W796" s="17">
        <f t="shared" si="96"/>
        <v>11080307</v>
      </c>
    </row>
    <row r="797" spans="14:23" ht="24.95" customHeight="1">
      <c r="N797" s="9">
        <v>8</v>
      </c>
      <c r="O797" s="16" t="str">
        <f t="shared" si="95"/>
        <v>080308ليسه‌اي كردن و پرداخت سطوح بتني در صورت ‏لزوم.‏</v>
      </c>
      <c r="P797" s="115" t="s">
        <v>1287</v>
      </c>
      <c r="Q797" s="9">
        <v>8</v>
      </c>
      <c r="R797" s="9" t="s">
        <v>123</v>
      </c>
      <c r="S797" s="9" t="s">
        <v>277</v>
      </c>
      <c r="T797" s="119" t="s">
        <v>137</v>
      </c>
      <c r="U797" s="126" t="s">
        <v>275</v>
      </c>
      <c r="V797" s="127">
        <v>15800</v>
      </c>
      <c r="W797" s="17">
        <f t="shared" si="96"/>
        <v>11080308</v>
      </c>
    </row>
    <row r="798" spans="14:23" ht="24.95" customHeight="1">
      <c r="N798" s="9">
        <v>8</v>
      </c>
      <c r="O798" s="16" t="str">
        <f t="shared" si="95"/>
        <v>080309مضرس كردن، آجدار كردن يا راهراه كردن سطوح ‏بتني رامپها و موارد مشابه.‏</v>
      </c>
      <c r="P798" s="115" t="s">
        <v>1288</v>
      </c>
      <c r="Q798" s="9">
        <v>8</v>
      </c>
      <c r="R798" s="9" t="s">
        <v>123</v>
      </c>
      <c r="S798" s="9" t="s">
        <v>277</v>
      </c>
      <c r="T798" s="119" t="s">
        <v>138</v>
      </c>
      <c r="U798" s="126" t="s">
        <v>275</v>
      </c>
      <c r="V798" s="127">
        <v>12300</v>
      </c>
      <c r="W798" s="17">
        <f t="shared" si="96"/>
        <v>11080309</v>
      </c>
    </row>
    <row r="799" spans="14:23" ht="24.95" customHeight="1">
      <c r="N799" s="9">
        <v>8</v>
      </c>
      <c r="O799" s="16" t="str">
        <f t="shared" si="95"/>
        <v>080310اضافه بها به رديف‌هاي بتن‌ريزي، در صورت مصرف ‏بتن در بتن مسلح.‏</v>
      </c>
      <c r="P799" s="115" t="s">
        <v>1289</v>
      </c>
      <c r="Q799" s="9">
        <v>8</v>
      </c>
      <c r="R799" s="9" t="s">
        <v>123</v>
      </c>
      <c r="S799" s="9" t="s">
        <v>277</v>
      </c>
      <c r="T799" s="119" t="s">
        <v>139</v>
      </c>
      <c r="U799" s="126" t="s">
        <v>303</v>
      </c>
      <c r="V799" s="127">
        <v>15800</v>
      </c>
      <c r="W799" s="17">
        <f t="shared" si="96"/>
        <v>11080310</v>
      </c>
    </row>
    <row r="800" spans="14:23" ht="24.95" customHeight="1">
      <c r="N800" s="9">
        <v>8</v>
      </c>
      <c r="O800" s="16" t="str">
        <f t="shared" si="95"/>
        <v>080311اضافه بها به رديف‌هاي بتن‌ريزي براي سختي ارتعاش ‏بتن، در صورتي که ميل‌گرد به کار رفته بيش از 180 ‏کيلو گرم در متر مکعب بتن باشد.‏</v>
      </c>
      <c r="P800" s="115" t="s">
        <v>1290</v>
      </c>
      <c r="Q800" s="9">
        <v>8</v>
      </c>
      <c r="R800" s="9" t="s">
        <v>123</v>
      </c>
      <c r="S800" s="9" t="s">
        <v>277</v>
      </c>
      <c r="T800" s="119" t="s">
        <v>140</v>
      </c>
      <c r="U800" s="126" t="s">
        <v>303</v>
      </c>
      <c r="V800" s="127">
        <v>19400</v>
      </c>
      <c r="W800" s="17">
        <f t="shared" si="96"/>
        <v>11080311</v>
      </c>
    </row>
    <row r="801" spans="14:24" ht="24.95" customHeight="1">
      <c r="N801" s="9">
        <v>8</v>
      </c>
      <c r="O801" s="16" t="str">
        <f t="shared" si="95"/>
        <v>080312تهيه مصالح و اجراي ملات روي بتن کف به ضخامت ‏يک سانتي‌متر به منظور سخت سازي بتن براي ‏افزايش مقاومت در مقابل سايش.‏</v>
      </c>
      <c r="P801" s="115" t="s">
        <v>1291</v>
      </c>
      <c r="Q801" s="9">
        <v>8</v>
      </c>
      <c r="R801" s="9" t="s">
        <v>123</v>
      </c>
      <c r="S801" s="9" t="s">
        <v>277</v>
      </c>
      <c r="T801" s="119" t="s">
        <v>141</v>
      </c>
      <c r="U801" s="126" t="s">
        <v>275</v>
      </c>
      <c r="V801" s="127">
        <v>139500</v>
      </c>
      <c r="W801" s="17">
        <f t="shared" si="96"/>
        <v>11080312</v>
      </c>
    </row>
    <row r="802" spans="14:24" ht="24.95" customHeight="1">
      <c r="N802" s="9">
        <v>8</v>
      </c>
      <c r="O802" s="16" t="str">
        <f t="shared" si="95"/>
        <v>080313تهيه مصالح و اجراي ملات روي بتن کف به ضخامت ‏دو سانتي‌متر به منظور سخت سازي بتن براي افزايش ‏مقاومت در مقابل سايش.‏</v>
      </c>
      <c r="P802" s="115" t="s">
        <v>1292</v>
      </c>
      <c r="Q802" s="9">
        <v>8</v>
      </c>
      <c r="R802" s="9" t="s">
        <v>123</v>
      </c>
      <c r="S802" s="9" t="s">
        <v>277</v>
      </c>
      <c r="T802" s="119" t="s">
        <v>142</v>
      </c>
      <c r="U802" s="126" t="s">
        <v>275</v>
      </c>
      <c r="V802" s="127">
        <v>250000</v>
      </c>
      <c r="W802" s="17">
        <f t="shared" si="96"/>
        <v>11080313</v>
      </c>
    </row>
    <row r="803" spans="14:24" ht="24.95" customHeight="1">
      <c r="N803" s="9">
        <v>8</v>
      </c>
      <c r="O803" s="16" t="str">
        <f t="shared" si="95"/>
        <v>080314اضافه بها براي بتن‌ريزي پي‌ها با دقت پرداخت يک ‏ميليمتر بر متر (‏‎1 m/mm‏) و يا دقت بيشتر.‏</v>
      </c>
      <c r="P803" s="115" t="s">
        <v>1293</v>
      </c>
      <c r="Q803" s="9">
        <v>8</v>
      </c>
      <c r="R803" s="9" t="s">
        <v>123</v>
      </c>
      <c r="S803" s="9" t="s">
        <v>277</v>
      </c>
      <c r="T803" s="119" t="s">
        <v>2130</v>
      </c>
      <c r="U803" s="126" t="s">
        <v>275</v>
      </c>
      <c r="V803" s="127">
        <v>11800</v>
      </c>
      <c r="W803" s="17">
        <f t="shared" si="96"/>
        <v>11080314</v>
      </c>
    </row>
    <row r="804" spans="14:24" ht="24.95" customHeight="1">
      <c r="N804" s="9">
        <v>8</v>
      </c>
      <c r="O804" s="16" t="str">
        <f t="shared" si="95"/>
        <v>080401اضافه بها براي مصرف سيمان اضافی نسبت به عیار درج شده در ردیف های مربوطه</v>
      </c>
      <c r="P804" s="115" t="s">
        <v>1294</v>
      </c>
      <c r="Q804" s="9">
        <v>8</v>
      </c>
      <c r="R804" s="9" t="s">
        <v>123</v>
      </c>
      <c r="S804" s="9" t="s">
        <v>277</v>
      </c>
      <c r="T804" s="119" t="s">
        <v>2281</v>
      </c>
      <c r="U804" s="126" t="s">
        <v>828</v>
      </c>
      <c r="V804" s="127">
        <v>1050</v>
      </c>
      <c r="W804" s="17">
        <f t="shared" si="96"/>
        <v>11080401</v>
      </c>
    </row>
    <row r="805" spans="14:24" ht="24.95" customHeight="1">
      <c r="N805" s="9">
        <v>8</v>
      </c>
      <c r="O805" s="16" t="str">
        <f t="shared" si="95"/>
        <v>080501تهيه و اجراي گروت براي زير بيس پليت و محل‌هاي ‏لازم.‏</v>
      </c>
      <c r="P805" s="115" t="s">
        <v>1295</v>
      </c>
      <c r="Q805" s="9">
        <v>8</v>
      </c>
      <c r="R805" s="9" t="s">
        <v>123</v>
      </c>
      <c r="S805" s="9" t="s">
        <v>277</v>
      </c>
      <c r="T805" s="119" t="s">
        <v>143</v>
      </c>
      <c r="U805" s="126" t="s">
        <v>588</v>
      </c>
      <c r="V805" s="127">
        <v>30500</v>
      </c>
      <c r="W805" s="17">
        <f t="shared" si="96"/>
        <v>11080501</v>
      </c>
    </row>
    <row r="806" spans="14:24" ht="24.95" customHeight="1">
      <c r="N806" s="9">
        <v>8</v>
      </c>
      <c r="O806" s="16" t="str">
        <f t="shared" si="95"/>
        <v>080502تهيه و اجراي گروت اپوکسي براي زير بيس پليت و ‏محل‌هاي لازم.‏</v>
      </c>
      <c r="P806" s="115" t="s">
        <v>1296</v>
      </c>
      <c r="Q806" s="9">
        <v>8</v>
      </c>
      <c r="R806" s="9" t="s">
        <v>123</v>
      </c>
      <c r="S806" s="9" t="s">
        <v>277</v>
      </c>
      <c r="T806" s="119" t="s">
        <v>144</v>
      </c>
      <c r="U806" s="126" t="s">
        <v>588</v>
      </c>
      <c r="V806" s="153">
        <v>171000</v>
      </c>
      <c r="W806" s="17">
        <f t="shared" si="96"/>
        <v>11080502</v>
      </c>
      <c r="X806" s="151"/>
    </row>
    <row r="807" spans="14:24" ht="24.95" customHeight="1">
      <c r="N807" s="9">
        <v>8</v>
      </c>
      <c r="O807" s="163" t="str">
        <f t="shared" si="95"/>
        <v>080601تهیه مصالح و اجرای عملیات تزریق تا 30 لیتر دوغاب درمتر طول مهار.</v>
      </c>
      <c r="P807" s="115" t="s">
        <v>2342</v>
      </c>
      <c r="Q807" s="9">
        <v>8</v>
      </c>
      <c r="R807" s="9" t="s">
        <v>123</v>
      </c>
      <c r="S807" s="9" t="s">
        <v>277</v>
      </c>
      <c r="T807" s="119" t="s">
        <v>2346</v>
      </c>
      <c r="U807" s="126" t="s">
        <v>2252</v>
      </c>
      <c r="V807" s="153">
        <v>260000</v>
      </c>
      <c r="W807" s="17">
        <f t="shared" si="96"/>
        <v>11080601</v>
      </c>
      <c r="X807" s="151"/>
    </row>
    <row r="808" spans="14:24" ht="24.95" customHeight="1">
      <c r="N808" s="9">
        <v>8</v>
      </c>
      <c r="O808" s="163" t="str">
        <f t="shared" si="95"/>
        <v>080602اضافه بها به ردیف ٠٨٠۶٠١ بابت تزریق بیش از30 لیتردوغاب در متر طول مهار به ازای هر لیتر دوغاب.</v>
      </c>
      <c r="P808" s="115" t="s">
        <v>2343</v>
      </c>
      <c r="Q808" s="9">
        <v>8</v>
      </c>
      <c r="R808" s="9" t="s">
        <v>123</v>
      </c>
      <c r="S808" s="9" t="s">
        <v>277</v>
      </c>
      <c r="T808" s="119" t="s">
        <v>2347</v>
      </c>
      <c r="U808" s="126" t="s">
        <v>2252</v>
      </c>
      <c r="V808" s="153">
        <v>6500</v>
      </c>
      <c r="W808" s="17">
        <f t="shared" si="96"/>
        <v>11080602</v>
      </c>
      <c r="X808" s="151"/>
    </row>
    <row r="809" spans="14:24" ht="24.95" customHeight="1">
      <c r="N809" s="9">
        <v>8</v>
      </c>
      <c r="O809" s="163" t="str">
        <f t="shared" si="95"/>
        <v>080603اضافه بها به ردیف های ٠٨٠۶٠١ و ٠٨٠۶٠٢ به منظورآماده سازی مهار تنیده برای تامین طول محدوده تزریق.</v>
      </c>
      <c r="P809" s="115" t="s">
        <v>2344</v>
      </c>
      <c r="Q809" s="9">
        <v>8</v>
      </c>
      <c r="R809" s="9" t="s">
        <v>123</v>
      </c>
      <c r="S809" s="9" t="s">
        <v>277</v>
      </c>
      <c r="T809" s="119" t="s">
        <v>2348</v>
      </c>
      <c r="U809" s="126" t="s">
        <v>975</v>
      </c>
      <c r="V809" s="153">
        <v>10</v>
      </c>
      <c r="W809" s="17">
        <f t="shared" si="96"/>
        <v>11080603</v>
      </c>
      <c r="X809" s="151"/>
    </row>
    <row r="810" spans="14:24" ht="24.95" customHeight="1">
      <c r="N810" s="9">
        <v>8</v>
      </c>
      <c r="O810" s="163" t="str">
        <f t="shared" si="95"/>
        <v>080701 تهیه و اجرای بتن پاشی دیواره های خاکی به روش خشک با بتن عیار 400 کیلوگرم سیمان در هر متر مکعب به ازای هر سانتیمتر ضخامت</v>
      </c>
      <c r="P810" s="115" t="s">
        <v>2345</v>
      </c>
      <c r="Q810" s="9">
        <v>8</v>
      </c>
      <c r="R810" s="9" t="s">
        <v>123</v>
      </c>
      <c r="S810" s="9" t="s">
        <v>277</v>
      </c>
      <c r="T810" s="119" t="s">
        <v>2349</v>
      </c>
      <c r="U810" s="126" t="s">
        <v>275</v>
      </c>
      <c r="V810" s="153">
        <v>42000</v>
      </c>
      <c r="W810" s="17">
        <f t="shared" si="96"/>
        <v>11080701</v>
      </c>
      <c r="X810" s="151"/>
    </row>
    <row r="811" spans="14:24" ht="24.95" customHeight="1">
      <c r="N811" s="9">
        <v>9</v>
      </c>
      <c r="O811" s="16" t="str">
        <f t="shared" si="95"/>
        <v>090101تهيه، ساخت و نصب ستون از يك تيرآهن‎.‎</v>
      </c>
      <c r="P811" s="117" t="s">
        <v>1297</v>
      </c>
      <c r="Q811" s="9">
        <v>9</v>
      </c>
      <c r="R811" s="9" t="s">
        <v>146</v>
      </c>
      <c r="S811" s="9" t="s">
        <v>277</v>
      </c>
      <c r="T811" s="119" t="s">
        <v>145</v>
      </c>
      <c r="U811" s="126" t="s">
        <v>828</v>
      </c>
      <c r="V811" s="150">
        <v>24800</v>
      </c>
      <c r="W811" s="17">
        <f t="shared" si="96"/>
        <v>11090101</v>
      </c>
    </row>
    <row r="812" spans="14:24" ht="24.95" customHeight="1">
      <c r="N812" s="9">
        <v>9</v>
      </c>
      <c r="O812" s="16" t="str">
        <f t="shared" si="95"/>
        <v>090102تهيه، ساخت و نصب ستون از يك قوطي و يا لوله.‏</v>
      </c>
      <c r="P812" s="115" t="s">
        <v>1298</v>
      </c>
      <c r="Q812" s="9">
        <v>9</v>
      </c>
      <c r="R812" s="9" t="s">
        <v>146</v>
      </c>
      <c r="S812" s="9" t="s">
        <v>277</v>
      </c>
      <c r="T812" s="119" t="s">
        <v>147</v>
      </c>
      <c r="U812" s="126" t="s">
        <v>828</v>
      </c>
      <c r="V812" s="127">
        <v>24700</v>
      </c>
      <c r="W812" s="17">
        <f t="shared" si="96"/>
        <v>11090102</v>
      </c>
    </row>
    <row r="813" spans="14:24" ht="24.95" customHeight="1">
      <c r="N813" s="9">
        <v>9</v>
      </c>
      <c r="O813" s="16" t="str">
        <f t="shared" si="95"/>
        <v>090103تهيه و نصب ستون متشكل از دو يا چند تيرآهن يا ‏ناوداني، در صورتي كه تسمه و ورقهاي تقويتي و ‏وصله به كار نرفته باشد و به وسيله جوش مستقيما به ‏يكديگر متصل شوند.‏</v>
      </c>
      <c r="P813" s="115" t="s">
        <v>1299</v>
      </c>
      <c r="Q813" s="9">
        <v>9</v>
      </c>
      <c r="R813" s="9" t="s">
        <v>146</v>
      </c>
      <c r="S813" s="9" t="s">
        <v>277</v>
      </c>
      <c r="T813" s="119" t="s">
        <v>148</v>
      </c>
      <c r="U813" s="126" t="s">
        <v>828</v>
      </c>
      <c r="V813" s="127">
        <v>25500</v>
      </c>
      <c r="W813" s="17">
        <f t="shared" si="96"/>
        <v>11090103</v>
      </c>
    </row>
    <row r="814" spans="14:24" ht="24.95" customHeight="1">
      <c r="N814" s="9">
        <v>9</v>
      </c>
      <c r="O814" s="16" t="str">
        <f t="shared" si="95"/>
        <v>090104تهيه و نصب ستون متشكل از يك يا چند تيرآهن يا ‏ناوداني يا نبشي، كه وصله هاي اتصال و يا ورقهاي ‏تقويتي در آن به كار رفته باشد، به‌طور كامل.‏</v>
      </c>
      <c r="P814" s="115" t="s">
        <v>1300</v>
      </c>
      <c r="Q814" s="9">
        <v>9</v>
      </c>
      <c r="R814" s="9" t="s">
        <v>146</v>
      </c>
      <c r="S814" s="9" t="s">
        <v>277</v>
      </c>
      <c r="T814" s="119" t="s">
        <v>595</v>
      </c>
      <c r="U814" s="126" t="s">
        <v>828</v>
      </c>
      <c r="V814" s="127">
        <v>25900</v>
      </c>
      <c r="W814" s="17">
        <f t="shared" si="96"/>
        <v>11090104</v>
      </c>
    </row>
    <row r="815" spans="14:24" ht="24.95" customHeight="1">
      <c r="N815" s="9">
        <v>9</v>
      </c>
      <c r="O815" s="16" t="str">
        <f t="shared" si="95"/>
        <v>090105تهيه، ساخت و نصب ستونهاي مشبك از انواع ‏تيرآهن، ناوداني، نبشي و مانند آن، با جوشكاري، ‏ساييدن، وصله و اتصالهاي مربوط به‌ساخت آنها.‏</v>
      </c>
      <c r="P815" s="115" t="s">
        <v>1301</v>
      </c>
      <c r="Q815" s="9">
        <v>9</v>
      </c>
      <c r="R815" s="9" t="s">
        <v>146</v>
      </c>
      <c r="S815" s="9" t="s">
        <v>277</v>
      </c>
      <c r="T815" s="119" t="s">
        <v>596</v>
      </c>
      <c r="U815" s="126" t="s">
        <v>828</v>
      </c>
      <c r="V815" s="127">
        <v>27200</v>
      </c>
      <c r="W815" s="17">
        <f t="shared" si="96"/>
        <v>11090105</v>
      </c>
    </row>
    <row r="816" spans="14:24" ht="24.95" customHeight="1">
      <c r="N816" s="9">
        <v>9</v>
      </c>
      <c r="O816" s="16" t="str">
        <f t="shared" si="95"/>
        <v>090106تهيه و نصب ستون از ورق با مقطع چهارگوش، ‏H‏ و ‏شکل‌هاي ديگر.‏</v>
      </c>
      <c r="P816" s="115" t="s">
        <v>1302</v>
      </c>
      <c r="Q816" s="9">
        <v>9</v>
      </c>
      <c r="R816" s="9" t="s">
        <v>146</v>
      </c>
      <c r="S816" s="9" t="s">
        <v>277</v>
      </c>
      <c r="T816" s="119" t="s">
        <v>597</v>
      </c>
      <c r="U816" s="126" t="s">
        <v>828</v>
      </c>
      <c r="V816" s="127">
        <v>28700</v>
      </c>
      <c r="W816" s="17">
        <f t="shared" si="96"/>
        <v>11090106</v>
      </c>
    </row>
    <row r="817" spans="14:23" ht="24.95" customHeight="1">
      <c r="N817" s="9">
        <v>9</v>
      </c>
      <c r="O817" s="16" t="str">
        <f t="shared" si="95"/>
        <v>090201تهيه و كار گذاشتن تير ساده (تيرريزي ساده) از يك ‏تيرآهن.‏</v>
      </c>
      <c r="P817" s="115" t="s">
        <v>1303</v>
      </c>
      <c r="Q817" s="9">
        <v>9</v>
      </c>
      <c r="R817" s="9" t="s">
        <v>146</v>
      </c>
      <c r="S817" s="9" t="s">
        <v>277</v>
      </c>
      <c r="T817" s="119" t="s">
        <v>598</v>
      </c>
      <c r="U817" s="126" t="s">
        <v>828</v>
      </c>
      <c r="V817" s="127">
        <v>21900</v>
      </c>
      <c r="W817" s="17">
        <f t="shared" si="96"/>
        <v>11090201</v>
      </c>
    </row>
    <row r="818" spans="14:23" ht="24.95" customHeight="1">
      <c r="N818" s="9">
        <v>9</v>
      </c>
      <c r="O818" s="16" t="str">
        <f t="shared" si="95"/>
        <v>090202تهيه، ساخت و كار گذاشتن تير، ساده (تيرريزي ساده) ‏از دو يا چند تيرآهن با اتصالهاي مربوط و يا به طريق ‏جوشكاري مستقيم به يكديگر.‏</v>
      </c>
      <c r="P818" s="115" t="s">
        <v>1304</v>
      </c>
      <c r="Q818" s="9">
        <v>9</v>
      </c>
      <c r="R818" s="9" t="s">
        <v>146</v>
      </c>
      <c r="S818" s="9" t="s">
        <v>277</v>
      </c>
      <c r="T818" s="119" t="s">
        <v>599</v>
      </c>
      <c r="U818" s="126" t="s">
        <v>828</v>
      </c>
      <c r="V818" s="127">
        <v>25200</v>
      </c>
      <c r="W818" s="17">
        <f t="shared" si="96"/>
        <v>11090202</v>
      </c>
    </row>
    <row r="819" spans="14:23" ht="24.95" customHeight="1">
      <c r="N819" s="9">
        <v>9</v>
      </c>
      <c r="O819" s="16" t="str">
        <f t="shared" si="95"/>
        <v>090203تهيه و نصب پرلين روي سطوح شيبدار اسكلت فلزي ‏يا خرپا از پروفيل ‏Z‏ با وصله هاي طولي پرلين‌ها به ‏يكديگر و پيچ و مهره لازم، قطعات اتصالي به اسكلت ‏فلزي يا خرپا.‏</v>
      </c>
      <c r="P819" s="115" t="s">
        <v>1305</v>
      </c>
      <c r="Q819" s="9">
        <v>9</v>
      </c>
      <c r="R819" s="9" t="s">
        <v>146</v>
      </c>
      <c r="S819" s="9" t="s">
        <v>277</v>
      </c>
      <c r="T819" s="119" t="s">
        <v>600</v>
      </c>
      <c r="U819" s="126" t="s">
        <v>828</v>
      </c>
      <c r="V819" s="127">
        <v>21200</v>
      </c>
      <c r="W819" s="17">
        <f t="shared" si="96"/>
        <v>11090203</v>
      </c>
    </row>
    <row r="820" spans="14:23" ht="24.95" customHeight="1">
      <c r="N820" s="9">
        <v>9</v>
      </c>
      <c r="O820" s="16" t="str">
        <f t="shared" si="95"/>
        <v>090204تهيه و نصب پرلين روي سطوح شيبدار اسكلت فلزي ‏يا خرپا از ناوداني با وصله هاي طولي پرلين‌ها به ‏يكديگر و قطعات اتصالي به اسكلت فلزي يا خرپا.‏</v>
      </c>
      <c r="P820" s="115" t="s">
        <v>1306</v>
      </c>
      <c r="Q820" s="9">
        <v>9</v>
      </c>
      <c r="R820" s="9" t="s">
        <v>146</v>
      </c>
      <c r="S820" s="9" t="s">
        <v>277</v>
      </c>
      <c r="T820" s="119" t="s">
        <v>601</v>
      </c>
      <c r="U820" s="126" t="s">
        <v>828</v>
      </c>
      <c r="V820" s="127">
        <v>25700</v>
      </c>
      <c r="W820" s="17">
        <f t="shared" si="96"/>
        <v>11090204</v>
      </c>
    </row>
    <row r="821" spans="14:23" ht="24.95" customHeight="1">
      <c r="N821" s="9">
        <v>9</v>
      </c>
      <c r="O821" s="16" t="str">
        <f t="shared" si="95"/>
        <v>090205تهيه و نصب پرلين روي سطوح شيبدار اسكلت فلزي ‏يا خرپا با تيرآهن، با وصله هاي طولي پرلين‌ها به ‏يكديگر و قطعات اتصالي به اسكلت فلزي يا خرپا.‏</v>
      </c>
      <c r="P821" s="115" t="s">
        <v>1307</v>
      </c>
      <c r="Q821" s="9">
        <v>9</v>
      </c>
      <c r="R821" s="9" t="s">
        <v>146</v>
      </c>
      <c r="S821" s="9" t="s">
        <v>277</v>
      </c>
      <c r="T821" s="119" t="s">
        <v>602</v>
      </c>
      <c r="U821" s="126" t="s">
        <v>828</v>
      </c>
      <c r="V821" s="127">
        <v>25000</v>
      </c>
      <c r="W821" s="17">
        <f t="shared" si="96"/>
        <v>11090205</v>
      </c>
    </row>
    <row r="822" spans="14:23" ht="24.95" customHeight="1">
      <c r="N822" s="9">
        <v>9</v>
      </c>
      <c r="O822" s="16" t="str">
        <f t="shared" si="95"/>
        <v>090206تهيه، ساخت و نصب تير پله از تيرآهن يا ناوداني، با ‏تمام عمليات برشكاري، جوشكاري و اتصالهاي ‏مربوط همراه با وصله هاي لازم براي اتصال به عضو ‏ديگر.‏</v>
      </c>
      <c r="P822" s="115" t="s">
        <v>1308</v>
      </c>
      <c r="Q822" s="9">
        <v>9</v>
      </c>
      <c r="R822" s="9" t="s">
        <v>146</v>
      </c>
      <c r="S822" s="9" t="s">
        <v>277</v>
      </c>
      <c r="T822" s="119" t="s">
        <v>603</v>
      </c>
      <c r="U822" s="126" t="s">
        <v>828</v>
      </c>
      <c r="V822" s="127">
        <v>28100</v>
      </c>
      <c r="W822" s="17">
        <f t="shared" si="96"/>
        <v>11090206</v>
      </c>
    </row>
    <row r="823" spans="14:23" ht="24.95" customHeight="1">
      <c r="N823" s="9">
        <v>9</v>
      </c>
      <c r="O823" s="16" t="str">
        <f t="shared" si="95"/>
        <v>090207تهيه، ساخت و نصب جويست (تير مشبك سبك)، ‏متشكل از نبشي، سپري، تسمه و ميل گرد، با ‏جوشكاري و ساييدن.‏</v>
      </c>
      <c r="P823" s="115" t="s">
        <v>1309</v>
      </c>
      <c r="Q823" s="9">
        <v>9</v>
      </c>
      <c r="R823" s="9" t="s">
        <v>146</v>
      </c>
      <c r="S823" s="9" t="s">
        <v>277</v>
      </c>
      <c r="T823" s="119" t="s">
        <v>604</v>
      </c>
      <c r="U823" s="126" t="s">
        <v>828</v>
      </c>
      <c r="V823" s="127">
        <v>25100</v>
      </c>
      <c r="W823" s="17">
        <f t="shared" si="96"/>
        <v>11090207</v>
      </c>
    </row>
    <row r="824" spans="14:23" ht="24.95" customHeight="1">
      <c r="N824" s="9">
        <v>9</v>
      </c>
      <c r="O824" s="16" t="str">
        <f t="shared" si="95"/>
        <v>090208تهيه، ساخت و نصب انواع پلهاي فلزي روي آبروها و ‏كانالها از ناوداني، تيرآهن، ورق و ساير پروفيلهاي ‏لازم با جوشكاري و ساييدن.‏</v>
      </c>
      <c r="P824" s="115" t="s">
        <v>1310</v>
      </c>
      <c r="Q824" s="9">
        <v>9</v>
      </c>
      <c r="R824" s="9" t="s">
        <v>146</v>
      </c>
      <c r="S824" s="9" t="s">
        <v>277</v>
      </c>
      <c r="T824" s="119" t="s">
        <v>605</v>
      </c>
      <c r="U824" s="126" t="s">
        <v>828</v>
      </c>
      <c r="V824" s="127">
        <v>23800</v>
      </c>
      <c r="W824" s="17">
        <f t="shared" si="96"/>
        <v>11090208</v>
      </c>
    </row>
    <row r="825" spans="14:23" ht="24.95" customHeight="1">
      <c r="N825" s="9">
        <v>9</v>
      </c>
      <c r="O825" s="16" t="str">
        <f t="shared" si="95"/>
        <v>090209تيرريزي داخل تيرهاي حمال با تيرآهن به صورت ‏تودلي، به منظور پوشش، با برش و جوشكاري لازم. ‏بهاي نبشي و قطعات اتصالي نيز از همين رديف ‏پرداخت مي شود.‏</v>
      </c>
      <c r="P825" s="115" t="s">
        <v>1311</v>
      </c>
      <c r="Q825" s="9">
        <v>9</v>
      </c>
      <c r="R825" s="9" t="s">
        <v>146</v>
      </c>
      <c r="S825" s="9" t="s">
        <v>277</v>
      </c>
      <c r="T825" s="119" t="s">
        <v>606</v>
      </c>
      <c r="U825" s="126" t="s">
        <v>828</v>
      </c>
      <c r="V825" s="127">
        <v>24300</v>
      </c>
      <c r="W825" s="17">
        <f t="shared" si="96"/>
        <v>11090209</v>
      </c>
    </row>
    <row r="826" spans="14:23" ht="24.95" customHeight="1">
      <c r="N826" s="9">
        <v>9</v>
      </c>
      <c r="O826" s="16" t="str">
        <f t="shared" si="95"/>
        <v>090210تهيه و نصب تيرحمال متشكل از يك تيرآهن يا ‏ناوداني بدون وصله يا ورقهاي تقويتي، همراه با ‏جوشكاريهاي لازم در محل اتصال با عضو ديگر.‏</v>
      </c>
      <c r="P826" s="115" t="s">
        <v>1312</v>
      </c>
      <c r="Q826" s="9">
        <v>9</v>
      </c>
      <c r="R826" s="9" t="s">
        <v>146</v>
      </c>
      <c r="S826" s="9" t="s">
        <v>277</v>
      </c>
      <c r="T826" s="119" t="s">
        <v>607</v>
      </c>
      <c r="U826" s="126" t="s">
        <v>828</v>
      </c>
      <c r="V826" s="127">
        <v>24100</v>
      </c>
      <c r="W826" s="17">
        <f t="shared" si="96"/>
        <v>11090210</v>
      </c>
    </row>
    <row r="827" spans="14:23" ht="24.95" customHeight="1">
      <c r="N827" s="9">
        <v>9</v>
      </c>
      <c r="O827" s="16" t="str">
        <f t="shared" si="95"/>
        <v>090211تهيه، ساخت و نصب تير حمال، متشكل از يك ‏تيرآهن يا ناوداني با وصله يا ورقهاي تقويتي، با برش، ‏جوشكاري و ساييدن همراه با جوشكاري در محل ‏اتصال با عضو ديگر.‏</v>
      </c>
      <c r="P827" s="115" t="s">
        <v>1313</v>
      </c>
      <c r="Q827" s="9">
        <v>9</v>
      </c>
      <c r="R827" s="9" t="s">
        <v>146</v>
      </c>
      <c r="S827" s="9" t="s">
        <v>277</v>
      </c>
      <c r="T827" s="119" t="s">
        <v>608</v>
      </c>
      <c r="U827" s="126" t="s">
        <v>828</v>
      </c>
      <c r="V827" s="127">
        <v>26000</v>
      </c>
      <c r="W827" s="17">
        <f t="shared" si="96"/>
        <v>11090211</v>
      </c>
    </row>
    <row r="828" spans="14:23" ht="24.95" customHeight="1">
      <c r="N828" s="9">
        <v>9</v>
      </c>
      <c r="O828" s="16" t="str">
        <f t="shared" si="95"/>
        <v>090212تهيه، ساخت و نصب تير حمال، متشكل از دو يا چند ‏تيرآهن يا ناوداني، در صورتي كه ورقهاي اتصال و ‏وصله‌هاي تقويتي در آن به‌كار رفته باشد، با ‏برشكاري، جوشكاري و ساييدن همراه با جوشكاري ‏در محل اتصال با عضو ديگر.‏</v>
      </c>
      <c r="P828" s="115" t="s">
        <v>1314</v>
      </c>
      <c r="Q828" s="9">
        <v>9</v>
      </c>
      <c r="R828" s="9" t="s">
        <v>146</v>
      </c>
      <c r="S828" s="9" t="s">
        <v>277</v>
      </c>
      <c r="T828" s="119" t="s">
        <v>609</v>
      </c>
      <c r="U828" s="126" t="s">
        <v>828</v>
      </c>
      <c r="V828" s="127">
        <v>26000</v>
      </c>
      <c r="W828" s="17">
        <f t="shared" si="96"/>
        <v>11090212</v>
      </c>
    </row>
    <row r="829" spans="14:23" ht="24.95" customHeight="1">
      <c r="N829" s="9">
        <v>9</v>
      </c>
      <c r="O829" s="16" t="str">
        <f t="shared" si="95"/>
        <v>090213تهيه و ساخت تيرهاي مشبك به اشكال مختلف، ‏متشكل از تيرآهن، ناوداني، نبشي، سپري، ورق و ‏تسمه و نصب آن براي دهانه تا20 متر در هر ارتفاع، ‏شامل شابلون سازي، بريدن، جوشكاري و ساييدن با ‏وصله هاي اتصال و قطعات اتصالي به اعضاي ديگر.‏</v>
      </c>
      <c r="P829" s="115" t="s">
        <v>1315</v>
      </c>
      <c r="Q829" s="9">
        <v>9</v>
      </c>
      <c r="R829" s="9" t="s">
        <v>146</v>
      </c>
      <c r="S829" s="9" t="s">
        <v>277</v>
      </c>
      <c r="T829" s="119" t="s">
        <v>610</v>
      </c>
      <c r="U829" s="126" t="s">
        <v>828</v>
      </c>
      <c r="V829" s="127">
        <v>24600</v>
      </c>
      <c r="W829" s="17">
        <f t="shared" si="96"/>
        <v>11090213</v>
      </c>
    </row>
    <row r="830" spans="14:23" ht="24.95" customHeight="1">
      <c r="N830" s="9">
        <v>9</v>
      </c>
      <c r="O830" s="16" t="str">
        <f t="shared" si="95"/>
        <v>090214تهيه و ساخت تيرهاي مشبك به اشكال مختلف، ‏متشكل از تيرآهن، ناوداني نبشي، سپري، ورق و تسمه ‏و نصب آن براي دهانه بيش از 20 متر تا 30 متر در ‏هر ارتفاع، شامل شابلون سازي بريدن، جوشكاري و ‏ساييدن با وصله هاي اتصال و قطعات اتصالي به ‏اعضاي ديگر.‏</v>
      </c>
      <c r="P830" s="115" t="s">
        <v>1316</v>
      </c>
      <c r="Q830" s="9">
        <v>9</v>
      </c>
      <c r="R830" s="9" t="s">
        <v>146</v>
      </c>
      <c r="S830" s="9" t="s">
        <v>277</v>
      </c>
      <c r="T830" s="119" t="s">
        <v>611</v>
      </c>
      <c r="U830" s="126" t="s">
        <v>828</v>
      </c>
      <c r="V830" s="127">
        <v>25900</v>
      </c>
      <c r="W830" s="17">
        <f t="shared" si="96"/>
        <v>11090214</v>
      </c>
    </row>
    <row r="831" spans="14:23" ht="24.95" customHeight="1">
      <c r="N831" s="9">
        <v>9</v>
      </c>
      <c r="O831" s="16" t="str">
        <f t="shared" si="95"/>
        <v>090215تهيه، ساخت و نصب تير و يا تيرهاي حمال از ورق ‏به شکل تير آهن يا اشکال ديگر با ورق‌هاي اتصالي ‏وصله‌هاي تقويتي لازم با برشکاري، جوشکاري و ‏ساييدن همراه با جوشکاري در محل اتصال با عضو ‏ديگر.‏</v>
      </c>
      <c r="P831" s="115" t="s">
        <v>1317</v>
      </c>
      <c r="Q831" s="9">
        <v>9</v>
      </c>
      <c r="R831" s="9" t="s">
        <v>146</v>
      </c>
      <c r="S831" s="9" t="s">
        <v>277</v>
      </c>
      <c r="T831" s="119" t="s">
        <v>612</v>
      </c>
      <c r="U831" s="126" t="s">
        <v>828</v>
      </c>
      <c r="V831" s="127">
        <v>28800</v>
      </c>
      <c r="W831" s="17">
        <f t="shared" si="96"/>
        <v>11090215</v>
      </c>
    </row>
    <row r="832" spans="14:23" ht="24.95" customHeight="1">
      <c r="N832" s="9">
        <v>9</v>
      </c>
      <c r="O832" s="16" t="str">
        <f t="shared" si="95"/>
        <v>090216اضافه بها به رديف‌هاي 090106، 090214 و ‏‏090215 در صورتي که براي نصب اسکلت به جاي ‏جوش از پيچ و مهره استفاده شود همراه با سوراخ ‏کاري.‏</v>
      </c>
      <c r="P832" s="115" t="s">
        <v>1318</v>
      </c>
      <c r="Q832" s="9">
        <v>9</v>
      </c>
      <c r="R832" s="9" t="s">
        <v>146</v>
      </c>
      <c r="S832" s="9" t="s">
        <v>277</v>
      </c>
      <c r="T832" s="119" t="s">
        <v>613</v>
      </c>
      <c r="U832" s="126" t="s">
        <v>828</v>
      </c>
      <c r="V832" s="127">
        <v>1400</v>
      </c>
      <c r="W832" s="17">
        <f t="shared" si="96"/>
        <v>11090216</v>
      </c>
    </row>
    <row r="833" spans="14:23" ht="24.95" customHeight="1">
      <c r="N833" s="9">
        <v>9</v>
      </c>
      <c r="O833" s="16" t="str">
        <f t="shared" si="95"/>
        <v>090217اضافه بها به رديف 090204 در صورتي که پرلين به ‏صورت قايم (‏girt‏) نصب شود.‏</v>
      </c>
      <c r="P833" s="115" t="s">
        <v>1319</v>
      </c>
      <c r="Q833" s="9">
        <v>9</v>
      </c>
      <c r="R833" s="9" t="s">
        <v>146</v>
      </c>
      <c r="S833" s="9" t="s">
        <v>277</v>
      </c>
      <c r="T833" s="119" t="s">
        <v>614</v>
      </c>
      <c r="U833" s="126" t="s">
        <v>828</v>
      </c>
      <c r="V833" s="127">
        <v>2020</v>
      </c>
      <c r="W833" s="17">
        <f t="shared" si="96"/>
        <v>11090217</v>
      </c>
    </row>
    <row r="834" spans="14:23" ht="24.95" customHeight="1">
      <c r="N834" s="9">
        <v>9</v>
      </c>
      <c r="O834" s="16" t="str">
        <f t="shared" si="95"/>
        <v>090218اضافه بها به رديف 090216، در صورتي که از پيچ و ‏مهره مخصوص که نياز به "ترک‌متر" ندارند استفاده ‏شود.‏</v>
      </c>
      <c r="P834" s="115" t="s">
        <v>1320</v>
      </c>
      <c r="Q834" s="9">
        <v>9</v>
      </c>
      <c r="R834" s="9" t="s">
        <v>146</v>
      </c>
      <c r="S834" s="9" t="s">
        <v>277</v>
      </c>
      <c r="T834" s="119" t="s">
        <v>615</v>
      </c>
      <c r="U834" s="126" t="s">
        <v>828</v>
      </c>
      <c r="V834" s="127">
        <v>0</v>
      </c>
      <c r="W834" s="17">
        <f t="shared" si="96"/>
        <v>11090218</v>
      </c>
    </row>
    <row r="835" spans="14:23" ht="24.95" customHeight="1">
      <c r="N835" s="9">
        <v>9</v>
      </c>
      <c r="O835" s="16" t="str">
        <f t="shared" si="95"/>
        <v>090301تهيه و ساخت خرپاهاي فلزي به اشكال مختلف، ‏مركب از تيرآهن، ناوداني، نبشي، ورق، تسمه و غيره ‏و نصب آن براي دهانه تا 20 متر در هر ارتفاع، شامل ‏شابلون سازي، بريدن، جوشكاري، ساييدن با وصله ‏هاي اتصال.‏</v>
      </c>
      <c r="P835" s="115" t="s">
        <v>1321</v>
      </c>
      <c r="Q835" s="9">
        <v>9</v>
      </c>
      <c r="R835" s="9" t="s">
        <v>146</v>
      </c>
      <c r="S835" s="9" t="s">
        <v>277</v>
      </c>
      <c r="T835" s="119" t="s">
        <v>616</v>
      </c>
      <c r="U835" s="126" t="s">
        <v>828</v>
      </c>
      <c r="V835" s="127">
        <v>26200</v>
      </c>
      <c r="W835" s="17">
        <f t="shared" si="96"/>
        <v>11090301</v>
      </c>
    </row>
    <row r="836" spans="14:23" ht="24.95" customHeight="1">
      <c r="N836" s="9">
        <v>9</v>
      </c>
      <c r="O836" s="16" t="str">
        <f t="shared" ref="O836:O904" si="97">CONCATENATE(P836,T836)</f>
        <v>090302تهيه و ساخت خرپاهاي فلزي به اشكال مختلف، ‏مركب از تيرآهن، ناوداني، نبشي، ورق، تسمه و غيره ‏و نصب آن براي دهانه بيش از20 متر تا 30 متر در هر ‏ارتفاع شامل شابلون‌سازي، بريدن، جوشكاري، ‏ساييدن با وصله هاي اتصال.‏</v>
      </c>
      <c r="P836" s="115" t="s">
        <v>1322</v>
      </c>
      <c r="Q836" s="9">
        <v>9</v>
      </c>
      <c r="R836" s="9" t="s">
        <v>146</v>
      </c>
      <c r="S836" s="9" t="s">
        <v>277</v>
      </c>
      <c r="T836" s="119" t="s">
        <v>617</v>
      </c>
      <c r="U836" s="126" t="s">
        <v>828</v>
      </c>
      <c r="V836" s="127">
        <v>27500</v>
      </c>
      <c r="W836" s="17">
        <f t="shared" ref="W836:W904" si="98">P836+11000000</f>
        <v>11090302</v>
      </c>
    </row>
    <row r="837" spans="14:23" ht="24.95" customHeight="1">
      <c r="N837" s="9">
        <v>9</v>
      </c>
      <c r="O837" s="16" t="str">
        <f t="shared" si="97"/>
        <v>090303اضافه بها به رديف‌هاي 090301 و 090302 چنانچه ‏براي ساخت خرپا بجاي پروفيل‌هاي ياد شده از ورق ‏استفاده شود.‏</v>
      </c>
      <c r="P837" s="115" t="s">
        <v>1323</v>
      </c>
      <c r="Q837" s="9">
        <v>9</v>
      </c>
      <c r="R837" s="9" t="s">
        <v>146</v>
      </c>
      <c r="S837" s="9" t="s">
        <v>277</v>
      </c>
      <c r="T837" s="119" t="s">
        <v>618</v>
      </c>
      <c r="U837" s="126" t="s">
        <v>828</v>
      </c>
      <c r="V837" s="127">
        <v>11400</v>
      </c>
      <c r="W837" s="17">
        <f t="shared" si="98"/>
        <v>11090303</v>
      </c>
    </row>
    <row r="838" spans="14:23" ht="24.95" customHeight="1">
      <c r="N838" s="9">
        <v>9</v>
      </c>
      <c r="O838" s="16" t="str">
        <f t="shared" si="97"/>
        <v>090401تهيه، ساخت و نصب قا‌ب‌ها (تا دهانه30 متر)، كه ‏جان و بال آن‌ها از ورق بريده و ساخته شده‌اند، (با ‏ارتفاع جان متغير) با كف‌ستون‌ها، انواع ورق‌هاي اتصالي، ‏تقويتي و اتصال‌هاي واسطه با پيچ و مهره، همراه با ‏برشكاري، سوراخکاري، جوشکاري و ساييدن.‏</v>
      </c>
      <c r="P838" s="115" t="s">
        <v>1324</v>
      </c>
      <c r="Q838" s="9">
        <v>9</v>
      </c>
      <c r="R838" s="9" t="s">
        <v>146</v>
      </c>
      <c r="S838" s="9" t="s">
        <v>277</v>
      </c>
      <c r="T838" s="119" t="s">
        <v>619</v>
      </c>
      <c r="U838" s="126" t="s">
        <v>828</v>
      </c>
      <c r="V838" s="127">
        <v>30800</v>
      </c>
      <c r="W838" s="17">
        <f t="shared" si="98"/>
        <v>11090401</v>
      </c>
    </row>
    <row r="839" spans="14:23" ht="24.95" customHeight="1">
      <c r="N839" s="9">
        <v>9</v>
      </c>
      <c r="O839" s="16" t="str">
        <f t="shared" si="97"/>
        <v>090402تهيه و نصب باد بند كه هر عضو آن از يك يا چند ‏پروفيل (نبشي، تيرآهن، ناوداني و مانند آن) تشكيل ‏شده باشد با تمام قطعات اتصال، برشكاري، ‏جوشكاري و ساييدن.‏</v>
      </c>
      <c r="P839" s="115" t="s">
        <v>1325</v>
      </c>
      <c r="Q839" s="9">
        <v>9</v>
      </c>
      <c r="R839" s="9" t="s">
        <v>146</v>
      </c>
      <c r="S839" s="9" t="s">
        <v>277</v>
      </c>
      <c r="T839" s="119" t="s">
        <v>620</v>
      </c>
      <c r="U839" s="126" t="s">
        <v>828</v>
      </c>
      <c r="V839" s="127">
        <v>26700</v>
      </c>
      <c r="W839" s="17">
        <f t="shared" si="98"/>
        <v>11090402</v>
      </c>
    </row>
    <row r="840" spans="14:23" ht="24.95" customHeight="1">
      <c r="N840" s="9">
        <v>9</v>
      </c>
      <c r="O840" s="16" t="str">
        <f t="shared" si="97"/>
        <v>090403تهيه و نصب باد بند كه هر عضو آن از د ‏پروفيل  لوله تشكيل ‏شده باشد با تمام قطعات اتصال، برشكاري، ‏جوشكاري و ساييدن.‏</v>
      </c>
      <c r="P840" s="115" t="s">
        <v>2350</v>
      </c>
      <c r="Q840" s="9">
        <v>9</v>
      </c>
      <c r="R840" s="9" t="s">
        <v>146</v>
      </c>
      <c r="S840" s="9" t="s">
        <v>277</v>
      </c>
      <c r="T840" s="119" t="s">
        <v>2351</v>
      </c>
      <c r="U840" s="126" t="s">
        <v>828</v>
      </c>
      <c r="V840" s="127">
        <v>0</v>
      </c>
      <c r="W840" s="17">
        <f t="shared" si="98"/>
        <v>11090403</v>
      </c>
    </row>
    <row r="841" spans="14:23" ht="24.95" customHeight="1">
      <c r="N841" s="9">
        <v>9</v>
      </c>
      <c r="O841" s="16" t="str">
        <f t="shared" si="97"/>
        <v>090501تهيه، ساخت و نصب برجهاي فلزي مرتفع آب، با ‏جوشكاري، برشكاري و ساييدن و پيچ و مهره لازم به ‏طور كامل.‏</v>
      </c>
      <c r="P841" s="115" t="s">
        <v>1326</v>
      </c>
      <c r="Q841" s="9">
        <v>9</v>
      </c>
      <c r="R841" s="9" t="s">
        <v>146</v>
      </c>
      <c r="S841" s="9" t="s">
        <v>277</v>
      </c>
      <c r="T841" s="119" t="s">
        <v>621</v>
      </c>
      <c r="U841" s="126" t="s">
        <v>828</v>
      </c>
      <c r="V841" s="127">
        <v>36000</v>
      </c>
      <c r="W841" s="17">
        <f t="shared" si="98"/>
        <v>11090501</v>
      </c>
    </row>
    <row r="842" spans="14:23" ht="24.95" customHeight="1">
      <c r="N842" s="9">
        <v>9</v>
      </c>
      <c r="O842" s="16" t="str">
        <f t="shared" si="97"/>
        <v>090601اضافه بها به رديف‌هاي تير و تيرحمال درصورت ‏تغيير ارتفاع جان تيرآهن به روش لانه زنبوري بدون ‏استفاده از ورق براي افزايش ارتفاع جان، با ورقهاي ‏تقويتي لازم، برشكاري، جوشكاري و ساييدن.‏</v>
      </c>
      <c r="P842" s="115" t="s">
        <v>1327</v>
      </c>
      <c r="Q842" s="9">
        <v>9</v>
      </c>
      <c r="R842" s="9" t="s">
        <v>146</v>
      </c>
      <c r="S842" s="9" t="s">
        <v>277</v>
      </c>
      <c r="T842" s="119" t="s">
        <v>622</v>
      </c>
      <c r="U842" s="126" t="s">
        <v>828</v>
      </c>
      <c r="V842" s="127">
        <v>4020</v>
      </c>
      <c r="W842" s="17">
        <f t="shared" si="98"/>
        <v>11090601</v>
      </c>
    </row>
    <row r="843" spans="14:23" ht="24.95" customHeight="1">
      <c r="N843" s="9">
        <v>9</v>
      </c>
      <c r="O843" s="16" t="str">
        <f t="shared" si="97"/>
        <v>090602اضافه بها به رديف‌هاي تير و تيرحمال در صورت ‏تغيير ارتفاع جان تيرآهن به روش لانه زنبوري، با ‏استفاده از ورق براي افزايش جان تيرآهن، با ورقهاي ‏تقويتي لازم، برشكاري، جوشكاري و ساييدن.‏</v>
      </c>
      <c r="P843" s="115" t="s">
        <v>1328</v>
      </c>
      <c r="Q843" s="9">
        <v>9</v>
      </c>
      <c r="R843" s="9" t="s">
        <v>146</v>
      </c>
      <c r="S843" s="9" t="s">
        <v>277</v>
      </c>
      <c r="T843" s="119" t="s">
        <v>623</v>
      </c>
      <c r="U843" s="126" t="s">
        <v>828</v>
      </c>
      <c r="V843" s="127">
        <v>8560</v>
      </c>
      <c r="W843" s="17">
        <f t="shared" si="98"/>
        <v>11090602</v>
      </c>
    </row>
    <row r="844" spans="14:23" ht="24.95" customHeight="1">
      <c r="N844" s="9">
        <v>9</v>
      </c>
      <c r="O844" s="16" t="str">
        <f t="shared" si="97"/>
        <v>090603اضافه بها به رديف‌هاي تير و تير حمال در صورت ‏تغيير ارتفاع جان تيرآهن با برش به خط مستقيم در ‏جان تيرآهن، بدون استفاده از ورق براي تغيير ارتفاع ‏جان تيرآهن، همراه با برشكاري، جوشكاري و ‏ساييدن لازم.‏</v>
      </c>
      <c r="P844" s="115" t="s">
        <v>1329</v>
      </c>
      <c r="Q844" s="9">
        <v>9</v>
      </c>
      <c r="R844" s="9" t="s">
        <v>146</v>
      </c>
      <c r="S844" s="9" t="s">
        <v>277</v>
      </c>
      <c r="T844" s="119" t="s">
        <v>624</v>
      </c>
      <c r="U844" s="126" t="s">
        <v>828</v>
      </c>
      <c r="V844" s="127">
        <v>3860</v>
      </c>
      <c r="W844" s="17">
        <f t="shared" si="98"/>
        <v>11090603</v>
      </c>
    </row>
    <row r="845" spans="14:23" ht="24.95" customHeight="1">
      <c r="N845" s="9">
        <v>9</v>
      </c>
      <c r="O845" s="16" t="str">
        <f t="shared" si="97"/>
        <v>090604اضافه بها به رديف‌هاي تير و تيرحمال در صورت ‏تغيير ارتفاع جان تيرآهن با برش مستقيم در جان ‏تيرآهن، با استفاده از ورق براي افزايش ارتفاع جان ‏تيرآهن، همراه با برشكاري، جوشكاري و ساييدن ‏لازم.‏</v>
      </c>
      <c r="P845" s="115" t="s">
        <v>1330</v>
      </c>
      <c r="Q845" s="9">
        <v>9</v>
      </c>
      <c r="R845" s="9" t="s">
        <v>146</v>
      </c>
      <c r="S845" s="9" t="s">
        <v>277</v>
      </c>
      <c r="T845" s="119" t="s">
        <v>625</v>
      </c>
      <c r="U845" s="126" t="s">
        <v>828</v>
      </c>
      <c r="V845" s="127">
        <v>5190</v>
      </c>
      <c r="W845" s="17">
        <f t="shared" si="98"/>
        <v>11090604</v>
      </c>
    </row>
    <row r="846" spans="14:23" ht="24.95" customHeight="1">
      <c r="N846" s="9">
        <v>9</v>
      </c>
      <c r="O846" s="16" t="str">
        <f t="shared" si="97"/>
        <v>090605اضافه بها در صورت مصرف تيرآهن بال پهن، به جاي ‏تيرآهن معمولي.‏</v>
      </c>
      <c r="P846" s="115" t="s">
        <v>1331</v>
      </c>
      <c r="Q846" s="9">
        <v>9</v>
      </c>
      <c r="R846" s="9" t="s">
        <v>146</v>
      </c>
      <c r="S846" s="9" t="s">
        <v>277</v>
      </c>
      <c r="T846" s="119" t="s">
        <v>626</v>
      </c>
      <c r="U846" s="126" t="s">
        <v>828</v>
      </c>
      <c r="V846" s="127">
        <v>5190</v>
      </c>
      <c r="W846" s="17">
        <f t="shared" si="98"/>
        <v>11090605</v>
      </c>
    </row>
    <row r="847" spans="14:23" ht="24.95" customHeight="1">
      <c r="N847" s="9">
        <v>9</v>
      </c>
      <c r="O847" s="16" t="str">
        <f t="shared" si="97"/>
        <v>090606اضافه بها در صورت خم كردن تيرآهن ناوداني و ‏ساير پروفيلهاي فلزي براي تيرهاي قوسي شكل، پله ‏هاي مدور و مانند آن (فقط براي قسمت قوسي ‏شكل).‏</v>
      </c>
      <c r="P847" s="115" t="s">
        <v>1332</v>
      </c>
      <c r="Q847" s="9">
        <v>9</v>
      </c>
      <c r="R847" s="9" t="s">
        <v>146</v>
      </c>
      <c r="S847" s="9" t="s">
        <v>277</v>
      </c>
      <c r="T847" s="119" t="s">
        <v>627</v>
      </c>
      <c r="U847" s="126" t="s">
        <v>828</v>
      </c>
      <c r="V847" s="127">
        <v>18800</v>
      </c>
      <c r="W847" s="17">
        <f t="shared" si="98"/>
        <v>11090606</v>
      </c>
    </row>
    <row r="848" spans="14:23" ht="24.95" customHeight="1">
      <c r="N848" s="9">
        <v>9</v>
      </c>
      <c r="O848" s="16" t="str">
        <f t="shared" si="97"/>
        <v xml:space="preserve">090607اضافه بها به ردیف ٠٩٠٢١۵ در صورت تغییر ارتفاع جان 􀍬 با برش خط منحنی در جان، بدون استفاده از ورق برای اتغییر ارتفاع جان تیرآهن، همراه با جوشکاری و برشکاری و ساییدن لازم </v>
      </c>
      <c r="P848" s="115" t="s">
        <v>2352</v>
      </c>
      <c r="Q848" s="9">
        <v>9</v>
      </c>
      <c r="R848" s="9" t="s">
        <v>146</v>
      </c>
      <c r="S848" s="9" t="s">
        <v>277</v>
      </c>
      <c r="T848" s="119" t="s">
        <v>2353</v>
      </c>
      <c r="U848" s="126" t="s">
        <v>828</v>
      </c>
      <c r="V848" s="127">
        <v>0</v>
      </c>
      <c r="W848" s="17">
        <f t="shared" si="98"/>
        <v>11090607</v>
      </c>
    </row>
    <row r="849" spans="14:23" ht="24.95" customHeight="1">
      <c r="N849" s="9">
        <v>9</v>
      </c>
      <c r="O849" s="16" t="str">
        <f t="shared" si="97"/>
        <v>090701تهيه و ساخت قطعات آهني اتصالي و نصب در داخل ‏كارهاي بتني يا بنايي قبل از اجراي كارهاي ياد شده، ‏از نبشي، سپري، ورق، تسمه، ميل گرد، لوله و مانند ‏آن، با شاخكهاي لازم، جوشكاري، برشكاري، ‏سوراخكاري و ساييدن، به طوركامل.‏</v>
      </c>
      <c r="P849" s="115" t="s">
        <v>1333</v>
      </c>
      <c r="Q849" s="9">
        <v>9</v>
      </c>
      <c r="R849" s="9" t="s">
        <v>146</v>
      </c>
      <c r="S849" s="9" t="s">
        <v>277</v>
      </c>
      <c r="T849" s="119" t="s">
        <v>628</v>
      </c>
      <c r="U849" s="126" t="s">
        <v>828</v>
      </c>
      <c r="V849" s="127">
        <v>31100</v>
      </c>
      <c r="W849" s="17">
        <f t="shared" si="98"/>
        <v>11090701</v>
      </c>
    </row>
    <row r="850" spans="14:23" ht="24.95" customHeight="1">
      <c r="N850" s="9">
        <v>9</v>
      </c>
      <c r="O850" s="16" t="str">
        <f t="shared" si="97"/>
        <v>090702تهيه، ساخت و به كار بردن قطعات اتصالي از تيرآهن، ‏ناوداني، نبشي، سپري، ورق، تسمه و مانند آن، با ‏جوشكاري، برشكاري و ساييدن. با توجه به بند 7 ‏مقدمه فصل.‏</v>
      </c>
      <c r="P850" s="115" t="s">
        <v>1334</v>
      </c>
      <c r="Q850" s="9">
        <v>9</v>
      </c>
      <c r="R850" s="9" t="s">
        <v>146</v>
      </c>
      <c r="S850" s="9" t="s">
        <v>277</v>
      </c>
      <c r="T850" s="119" t="s">
        <v>629</v>
      </c>
      <c r="U850" s="126" t="s">
        <v>828</v>
      </c>
      <c r="V850" s="127">
        <v>52100</v>
      </c>
      <c r="W850" s="17">
        <f t="shared" si="98"/>
        <v>11090702</v>
      </c>
    </row>
    <row r="851" spans="14:23" ht="24.95" customHeight="1">
      <c r="N851" s="9">
        <v>9</v>
      </c>
      <c r="O851" s="16" t="str">
        <f t="shared" si="97"/>
        <v>090703تهيه و اجراي نبشي لبه پله، آبچكان و ساير موارد ‏همراه با بريدن، جوشكاري و ساييدن.‏</v>
      </c>
      <c r="P851" s="115" t="s">
        <v>1335</v>
      </c>
      <c r="Q851" s="9">
        <v>9</v>
      </c>
      <c r="R851" s="9" t="s">
        <v>146</v>
      </c>
      <c r="S851" s="9" t="s">
        <v>277</v>
      </c>
      <c r="T851" s="119" t="s">
        <v>630</v>
      </c>
      <c r="U851" s="126" t="s">
        <v>828</v>
      </c>
      <c r="V851" s="127">
        <v>23400</v>
      </c>
      <c r="W851" s="17">
        <f t="shared" si="98"/>
        <v>11090703</v>
      </c>
    </row>
    <row r="852" spans="14:23" ht="24.95" customHeight="1">
      <c r="N852" s="9">
        <v>9</v>
      </c>
      <c r="O852" s="16" t="str">
        <f t="shared" si="97"/>
        <v>090801جوشكاري با بعد موثر تا 5 ميليمتر، با ساييدن. با ‏توجه به بند 7 مقدمه فصل.‏</v>
      </c>
      <c r="P852" s="115" t="s">
        <v>1336</v>
      </c>
      <c r="Q852" s="9">
        <v>9</v>
      </c>
      <c r="R852" s="9" t="s">
        <v>146</v>
      </c>
      <c r="S852" s="9" t="s">
        <v>277</v>
      </c>
      <c r="T852" s="119" t="s">
        <v>715</v>
      </c>
      <c r="U852" s="126" t="s">
        <v>293</v>
      </c>
      <c r="V852" s="127">
        <v>79900</v>
      </c>
      <c r="W852" s="17">
        <f t="shared" si="98"/>
        <v>11090801</v>
      </c>
    </row>
    <row r="853" spans="14:23" ht="24.95" customHeight="1">
      <c r="N853" s="9">
        <v>9</v>
      </c>
      <c r="O853" s="16" t="str">
        <f t="shared" si="97"/>
        <v>090802جوشكاري براي بعد موثر بيش از 5 ميليمتر تا 7 ‏ميليمتر با ساييدن. با توجه به بند 7 مقدمه فصل.‏</v>
      </c>
      <c r="P853" s="115" t="s">
        <v>1337</v>
      </c>
      <c r="Q853" s="9">
        <v>9</v>
      </c>
      <c r="R853" s="9" t="s">
        <v>146</v>
      </c>
      <c r="S853" s="9" t="s">
        <v>277</v>
      </c>
      <c r="T853" s="119" t="s">
        <v>716</v>
      </c>
      <c r="U853" s="126" t="s">
        <v>293</v>
      </c>
      <c r="V853" s="127">
        <v>97400</v>
      </c>
      <c r="W853" s="17">
        <f t="shared" si="98"/>
        <v>11090802</v>
      </c>
    </row>
    <row r="854" spans="14:23" ht="24.95" customHeight="1">
      <c r="N854" s="9">
        <v>9</v>
      </c>
      <c r="O854" s="16" t="str">
        <f t="shared" si="97"/>
        <v>090803جوشكاري براي بعد موثر بيش از 7 ميليمتر تا10 ‏ميليمتر با ساييدن. با توجه به بند 7 مقدمه فصل.‏</v>
      </c>
      <c r="P854" s="115" t="s">
        <v>1338</v>
      </c>
      <c r="Q854" s="9">
        <v>9</v>
      </c>
      <c r="R854" s="9" t="s">
        <v>146</v>
      </c>
      <c r="S854" s="9" t="s">
        <v>277</v>
      </c>
      <c r="T854" s="119" t="s">
        <v>717</v>
      </c>
      <c r="U854" s="126" t="s">
        <v>293</v>
      </c>
      <c r="V854" s="127">
        <v>158500</v>
      </c>
      <c r="W854" s="17">
        <f t="shared" si="98"/>
        <v>11090803</v>
      </c>
    </row>
    <row r="855" spans="14:23" ht="24.95" customHeight="1">
      <c r="N855" s="9">
        <v>9</v>
      </c>
      <c r="O855" s="16" t="str">
        <f t="shared" si="97"/>
        <v>090804جوشكاري براي بعد موثر بيش از 10 ميليمتر تا 15 ‏ميليمتر با ساييدن. با توجه به بند 7 مقدمه فصل.‏</v>
      </c>
      <c r="P855" s="115" t="s">
        <v>1339</v>
      </c>
      <c r="Q855" s="9">
        <v>9</v>
      </c>
      <c r="R855" s="9" t="s">
        <v>146</v>
      </c>
      <c r="S855" s="9" t="s">
        <v>277</v>
      </c>
      <c r="T855" s="119" t="s">
        <v>718</v>
      </c>
      <c r="U855" s="126" t="s">
        <v>293</v>
      </c>
      <c r="V855" s="127">
        <v>270000</v>
      </c>
      <c r="W855" s="155">
        <f t="shared" si="98"/>
        <v>11090804</v>
      </c>
    </row>
    <row r="856" spans="14:23" ht="24.95" customHeight="1">
      <c r="N856" s="9">
        <v>9</v>
      </c>
      <c r="O856" s="16" t="str">
        <f t="shared" si="97"/>
        <v>090805اضافه بها نسبت به ردیف های 090801تا090804 در صورت استفاده از روش جوشکاری با گاز محافظ</v>
      </c>
      <c r="P856" s="156" t="s">
        <v>2282</v>
      </c>
      <c r="Q856" s="9">
        <v>9</v>
      </c>
      <c r="R856" s="9" t="s">
        <v>146</v>
      </c>
      <c r="S856" s="9" t="s">
        <v>277</v>
      </c>
      <c r="T856" s="119" t="s">
        <v>2283</v>
      </c>
      <c r="U856" s="126" t="s">
        <v>293</v>
      </c>
      <c r="V856" s="127"/>
      <c r="W856" s="155">
        <f t="shared" si="98"/>
        <v>11090805</v>
      </c>
    </row>
    <row r="857" spans="14:23" ht="24.95" customHeight="1">
      <c r="N857" s="9">
        <v>9</v>
      </c>
      <c r="O857" s="16" t="str">
        <f t="shared" si="97"/>
        <v>090901تهيه، ساخت و نصب اسكلت فلزي براي زيرسازي ‏نصب سنگ پلاك به‌طريق خشك شامل نبشي، ‏ناوداني، تيرآهن و قوطي با جوشكاري لازم.‏</v>
      </c>
      <c r="P857" s="115" t="s">
        <v>1340</v>
      </c>
      <c r="Q857" s="9">
        <v>9</v>
      </c>
      <c r="R857" s="9" t="s">
        <v>146</v>
      </c>
      <c r="S857" s="9" t="s">
        <v>277</v>
      </c>
      <c r="T857" s="119" t="s">
        <v>719</v>
      </c>
      <c r="U857" s="126" t="s">
        <v>828</v>
      </c>
      <c r="V857" s="127">
        <v>25600</v>
      </c>
      <c r="W857" s="17">
        <f t="shared" si="98"/>
        <v>11090901</v>
      </c>
    </row>
    <row r="858" spans="14:23" ht="24.95" customHeight="1">
      <c r="N858" s="9">
        <v>9</v>
      </c>
      <c r="O858" s="16" t="str">
        <f t="shared" si="97"/>
        <v>091001تهيه و نصب پيچ و مهره با توجه به بند 7 مقدمه اين ‏فصل.‏</v>
      </c>
      <c r="P858" s="115" t="s">
        <v>1341</v>
      </c>
      <c r="Q858" s="9">
        <v>9</v>
      </c>
      <c r="R858" s="9" t="s">
        <v>146</v>
      </c>
      <c r="S858" s="9" t="s">
        <v>277</v>
      </c>
      <c r="T858" s="119" t="s">
        <v>720</v>
      </c>
      <c r="U858" s="126" t="s">
        <v>828</v>
      </c>
      <c r="V858" s="127">
        <v>47800</v>
      </c>
      <c r="W858" s="17">
        <f t="shared" si="98"/>
        <v>11091001</v>
      </c>
    </row>
    <row r="859" spans="14:23" ht="24.95" customHeight="1">
      <c r="N859" s="9">
        <v>9</v>
      </c>
      <c r="O859" s="16" t="str">
        <f t="shared" si="97"/>
        <v>091101تهیه قطعات کوبن کاری با ماشین کاری لازم برای سازه های فضاکار با وزن قطعات تا 150گرم</v>
      </c>
      <c r="P859" s="116" t="s">
        <v>1342</v>
      </c>
      <c r="Q859" s="9">
        <v>9</v>
      </c>
      <c r="R859" s="9" t="s">
        <v>146</v>
      </c>
      <c r="S859" s="9" t="s">
        <v>277</v>
      </c>
      <c r="T859" s="120" t="s">
        <v>952</v>
      </c>
      <c r="U859" s="128" t="s">
        <v>330</v>
      </c>
      <c r="V859" s="129">
        <v>18000</v>
      </c>
      <c r="W859" s="17">
        <f t="shared" si="98"/>
        <v>11091101</v>
      </c>
    </row>
    <row r="860" spans="14:23" ht="24.95" customHeight="1">
      <c r="N860" s="9">
        <v>9</v>
      </c>
      <c r="O860" s="16" t="str">
        <f t="shared" si="97"/>
        <v>091102تهیه قطعات کوبن کاری با ضخامت جدار متغیر بیش از 5 میلیمتر با ماشین کاری اصلاحی مانند قطعات سرلوله ها و پیونده های کاسان و همچنین قطعات حجیم (مثلا" کروی) با وزن بیش از 150 گرم تا یک کیلوگرم</v>
      </c>
      <c r="P860" s="116" t="s">
        <v>1343</v>
      </c>
      <c r="Q860" s="9">
        <v>9</v>
      </c>
      <c r="R860" s="9" t="s">
        <v>146</v>
      </c>
      <c r="S860" s="9" t="s">
        <v>277</v>
      </c>
      <c r="T860" s="120" t="s">
        <v>953</v>
      </c>
      <c r="U860" s="128" t="s">
        <v>954</v>
      </c>
      <c r="V860" s="129">
        <v>64200</v>
      </c>
      <c r="W860" s="17">
        <f t="shared" si="98"/>
        <v>11091102</v>
      </c>
    </row>
    <row r="861" spans="14:23" ht="24.95" customHeight="1">
      <c r="N861" s="9">
        <v>9</v>
      </c>
      <c r="O861" s="16" t="str">
        <f t="shared" si="97"/>
        <v>091103تهیه قطعات کوبن کاری حجیم (مثلا" کروی) با ماشین کاری اصلاحی با وزن قطعات بیش از یک کیلوگرم.</v>
      </c>
      <c r="P861" s="116" t="s">
        <v>1344</v>
      </c>
      <c r="Q861" s="9">
        <v>9</v>
      </c>
      <c r="R861" s="9" t="s">
        <v>146</v>
      </c>
      <c r="S861" s="9" t="s">
        <v>277</v>
      </c>
      <c r="T861" s="120" t="s">
        <v>955</v>
      </c>
      <c r="U861" s="128" t="s">
        <v>954</v>
      </c>
      <c r="V861" s="129">
        <v>39000</v>
      </c>
      <c r="W861" s="17">
        <f t="shared" si="98"/>
        <v>11091103</v>
      </c>
    </row>
    <row r="862" spans="14:23" ht="24.95" customHeight="1">
      <c r="N862" s="9">
        <v>9</v>
      </c>
      <c r="O862" s="163" t="str">
        <f t="shared" si="97"/>
        <v>091104تهیه قطعات کوبن کاری  با ماشین کاری اصلاحی برای سازه های فضاکار با وزن قطعات بیش از 150 گرم تا یک کیلوگرم.</v>
      </c>
      <c r="P862" s="116" t="s">
        <v>2354</v>
      </c>
      <c r="Q862" s="9">
        <v>9</v>
      </c>
      <c r="R862" s="9" t="s">
        <v>146</v>
      </c>
      <c r="S862" s="9" t="s">
        <v>277</v>
      </c>
      <c r="T862" s="120" t="s">
        <v>2355</v>
      </c>
      <c r="U862" s="128" t="s">
        <v>954</v>
      </c>
      <c r="V862" s="129"/>
      <c r="W862" s="17">
        <f t="shared" si="98"/>
        <v>11091104</v>
      </c>
    </row>
    <row r="863" spans="14:23" ht="24.95" customHeight="1">
      <c r="N863" s="9">
        <v>9</v>
      </c>
      <c r="O863" s="16" t="str">
        <f t="shared" si="97"/>
        <v>091201اضافه بها برای ردیف های 091101 تا 091103 برای استفاده  از فولاد 52 St یا فولاد کربنی 45 ck</v>
      </c>
      <c r="P863" s="116" t="s">
        <v>1345</v>
      </c>
      <c r="Q863" s="9">
        <v>9</v>
      </c>
      <c r="R863" s="9" t="s">
        <v>146</v>
      </c>
      <c r="S863" s="9" t="s">
        <v>277</v>
      </c>
      <c r="T863" s="120" t="s">
        <v>956</v>
      </c>
      <c r="U863" s="128" t="s">
        <v>954</v>
      </c>
      <c r="V863" s="129">
        <v>2510</v>
      </c>
      <c r="W863" s="17">
        <f t="shared" si="98"/>
        <v>11091201</v>
      </c>
    </row>
    <row r="864" spans="14:23" ht="24.95" customHeight="1">
      <c r="N864" s="9">
        <v>9</v>
      </c>
      <c r="O864" s="16" t="str">
        <f t="shared" si="97"/>
        <v>091301اضافه بها برای ماشین کاری استاندارد قطعات کوبن کاری ردیف های 091102 و 091103 (برای پیونده های استاندارد) 9 سوراخه با زاویه 45.</v>
      </c>
      <c r="P864" s="116" t="s">
        <v>1346</v>
      </c>
      <c r="Q864" s="9">
        <v>9</v>
      </c>
      <c r="R864" s="9" t="s">
        <v>146</v>
      </c>
      <c r="S864" s="9" t="s">
        <v>277</v>
      </c>
      <c r="T864" s="120" t="s">
        <v>957</v>
      </c>
      <c r="U864" s="128" t="s">
        <v>954</v>
      </c>
      <c r="V864" s="129">
        <v>54400</v>
      </c>
      <c r="W864" s="17">
        <f t="shared" si="98"/>
        <v>11091301</v>
      </c>
    </row>
    <row r="865" spans="14:23" ht="24.95" customHeight="1">
      <c r="N865" s="9">
        <v>9</v>
      </c>
      <c r="O865" s="16" t="str">
        <f t="shared" si="97"/>
        <v>091401اضافه بها برای ماشنی کاری سنگین قطعات کوبن کاری ردیف های 091101 تا 091103 (برای پیونده های خاص در سازه های غیرتخت و سوراخکاری اضافی).</v>
      </c>
      <c r="P865" s="116" t="s">
        <v>1347</v>
      </c>
      <c r="Q865" s="9">
        <v>9</v>
      </c>
      <c r="R865" s="9" t="s">
        <v>146</v>
      </c>
      <c r="S865" s="9" t="s">
        <v>277</v>
      </c>
      <c r="T865" s="120" t="s">
        <v>958</v>
      </c>
      <c r="U865" s="128" t="s">
        <v>954</v>
      </c>
      <c r="V865" s="129">
        <v>93600</v>
      </c>
      <c r="W865" s="17">
        <f t="shared" si="98"/>
        <v>11091401</v>
      </c>
    </row>
    <row r="866" spans="14:23" ht="24.95" customHeight="1">
      <c r="N866" s="9">
        <v>9</v>
      </c>
      <c r="O866" s="16" t="str">
        <f t="shared" si="97"/>
        <v>091501اضافه بها برای ردیف های 091101 تا 091103 برای گالوانیزه کردن قطعات.</v>
      </c>
      <c r="P866" s="116" t="s">
        <v>1348</v>
      </c>
      <c r="Q866" s="9">
        <v>9</v>
      </c>
      <c r="R866" s="9" t="s">
        <v>146</v>
      </c>
      <c r="S866" s="9" t="s">
        <v>277</v>
      </c>
      <c r="T866" s="120" t="s">
        <v>959</v>
      </c>
      <c r="U866" s="128" t="s">
        <v>954</v>
      </c>
      <c r="V866" s="129">
        <v>12800</v>
      </c>
      <c r="W866" s="17">
        <f t="shared" si="98"/>
        <v>11091501</v>
      </c>
    </row>
    <row r="867" spans="14:23" ht="24.95" customHeight="1">
      <c r="N867" s="9">
        <v>9</v>
      </c>
      <c r="O867" s="16" t="str">
        <f t="shared" si="97"/>
        <v>091601تهیه و آماده سازی واحدهای سازه فضاکار از پروفیل های مختلف از فولاد 37 ST شامل بریدن اجزا به اندازه های معین و پلیسه گیری و سنگ زدن و مونتاژ آنها در داخل جیگ و آماده کردن برای جوشکاری</v>
      </c>
      <c r="P867" s="116" t="s">
        <v>1349</v>
      </c>
      <c r="Q867" s="9">
        <v>9</v>
      </c>
      <c r="R867" s="9" t="s">
        <v>146</v>
      </c>
      <c r="S867" s="9" t="s">
        <v>277</v>
      </c>
      <c r="T867" s="120" t="s">
        <v>960</v>
      </c>
      <c r="U867" s="128" t="s">
        <v>954</v>
      </c>
      <c r="V867" s="129">
        <v>34900</v>
      </c>
      <c r="W867" s="17">
        <f t="shared" si="98"/>
        <v>11091601</v>
      </c>
    </row>
    <row r="868" spans="14:23" ht="24.95" customHeight="1">
      <c r="N868" s="9">
        <v>9</v>
      </c>
      <c r="O868" s="16" t="str">
        <f t="shared" si="97"/>
        <v>091801اضافه بها نسبت به ردیف 091601 در صورتیکه وزن پروفیل یا لوله عضو کمتر از دو کیلوگرم باشد.</v>
      </c>
      <c r="P868" s="116" t="s">
        <v>1350</v>
      </c>
      <c r="Q868" s="9">
        <v>9</v>
      </c>
      <c r="R868" s="9" t="s">
        <v>146</v>
      </c>
      <c r="S868" s="9" t="s">
        <v>277</v>
      </c>
      <c r="T868" s="120" t="s">
        <v>961</v>
      </c>
      <c r="U868" s="128" t="s">
        <v>954</v>
      </c>
      <c r="V868" s="129">
        <v>3030</v>
      </c>
      <c r="W868" s="17">
        <f t="shared" si="98"/>
        <v>11091801</v>
      </c>
    </row>
    <row r="869" spans="14:23" ht="24.95" customHeight="1">
      <c r="N869" s="9">
        <v>9</v>
      </c>
      <c r="O869" s="16" t="str">
        <f t="shared" si="97"/>
        <v>091901اضافه بها نسبت به ردیف 091601 برای اضلاع حاصل از پرسکاری و نورد سرد (بجز لوله).</v>
      </c>
      <c r="P869" s="116" t="s">
        <v>1351</v>
      </c>
      <c r="Q869" s="9">
        <v>9</v>
      </c>
      <c r="R869" s="9" t="s">
        <v>146</v>
      </c>
      <c r="S869" s="9" t="s">
        <v>277</v>
      </c>
      <c r="T869" s="120" t="s">
        <v>962</v>
      </c>
      <c r="U869" s="128" t="s">
        <v>954</v>
      </c>
      <c r="V869" s="129">
        <v>0</v>
      </c>
      <c r="W869" s="17">
        <f t="shared" si="98"/>
        <v>11091901</v>
      </c>
    </row>
    <row r="870" spans="14:23" ht="24.95" customHeight="1">
      <c r="N870" s="9">
        <v>9</v>
      </c>
      <c r="O870" s="16" t="str">
        <f t="shared" si="97"/>
        <v>092001اضافه بها نسبت به ردیف 091601 برای استفاده از فولاد 52 St.</v>
      </c>
      <c r="P870" s="116" t="s">
        <v>1352</v>
      </c>
      <c r="Q870" s="9">
        <v>9</v>
      </c>
      <c r="R870" s="9" t="s">
        <v>146</v>
      </c>
      <c r="S870" s="9" t="s">
        <v>277</v>
      </c>
      <c r="T870" s="120" t="s">
        <v>963</v>
      </c>
      <c r="U870" s="128" t="s">
        <v>954</v>
      </c>
      <c r="V870" s="129">
        <v>2510</v>
      </c>
      <c r="W870" s="17">
        <f t="shared" si="98"/>
        <v>11092001</v>
      </c>
    </row>
    <row r="871" spans="14:23" ht="24.95" customHeight="1">
      <c r="N871" s="9">
        <v>9</v>
      </c>
      <c r="O871" s="16" t="str">
        <f t="shared" si="97"/>
        <v>092101اضافه بها نسبت به ردیف 091601 برای استفاده از لوله های با ضخامت جدار بیش از 7 میلمتر.</v>
      </c>
      <c r="P871" s="116" t="s">
        <v>1353</v>
      </c>
      <c r="Q871" s="9">
        <v>9</v>
      </c>
      <c r="R871" s="9" t="s">
        <v>146</v>
      </c>
      <c r="S871" s="9" t="s">
        <v>277</v>
      </c>
      <c r="T871" s="120" t="s">
        <v>964</v>
      </c>
      <c r="U871" s="128" t="s">
        <v>954</v>
      </c>
      <c r="V871" s="129">
        <v>14200</v>
      </c>
      <c r="W871" s="17">
        <f t="shared" si="98"/>
        <v>11092101</v>
      </c>
    </row>
    <row r="872" spans="14:23" ht="24.95" customHeight="1">
      <c r="N872" s="9">
        <v>9</v>
      </c>
      <c r="O872" s="16" t="str">
        <f t="shared" si="97"/>
        <v>092201اضافه بها نسبت به ردیف 091601 برای آماده سازی سر اضلاع برای جوشکاری مستقیم به یکدیگر با برشکاری طبق الگو و سنگ زدن.</v>
      </c>
      <c r="P872" s="116" t="s">
        <v>1354</v>
      </c>
      <c r="Q872" s="9">
        <v>9</v>
      </c>
      <c r="R872" s="9" t="s">
        <v>146</v>
      </c>
      <c r="S872" s="9" t="s">
        <v>277</v>
      </c>
      <c r="T872" s="120" t="s">
        <v>965</v>
      </c>
      <c r="U872" s="128" t="s">
        <v>954</v>
      </c>
      <c r="V872" s="129">
        <v>2300</v>
      </c>
      <c r="W872" s="17">
        <f t="shared" si="98"/>
        <v>11092201</v>
      </c>
    </row>
    <row r="873" spans="14:23" ht="24.95" customHeight="1">
      <c r="N873" s="9">
        <v>9</v>
      </c>
      <c r="O873" s="163" t="str">
        <f t="shared" si="97"/>
        <v>092202اضافه بها نسبت به ردیف 091601 برای  دو پهن کردن س پروفیل لوله فولادی</v>
      </c>
      <c r="P873" s="116" t="s">
        <v>2356</v>
      </c>
      <c r="Q873" s="9">
        <v>9</v>
      </c>
      <c r="R873" s="9" t="s">
        <v>146</v>
      </c>
      <c r="S873" s="9" t="s">
        <v>277</v>
      </c>
      <c r="T873" s="120" t="s">
        <v>2357</v>
      </c>
      <c r="U873" s="128" t="s">
        <v>954</v>
      </c>
      <c r="V873" s="129">
        <v>3000</v>
      </c>
      <c r="W873" s="17">
        <f t="shared" si="98"/>
        <v>11092202</v>
      </c>
    </row>
    <row r="874" spans="14:23" ht="24.95" customHeight="1">
      <c r="N874" s="9">
        <v>9</v>
      </c>
      <c r="O874" s="16" t="str">
        <f t="shared" si="97"/>
        <v>092301اضافه بها نسبت به ردیف 091601 برای استفاده از لوله گالوانیزه</v>
      </c>
      <c r="P874" s="116" t="s">
        <v>1355</v>
      </c>
      <c r="Q874" s="9">
        <v>9</v>
      </c>
      <c r="R874" s="9" t="s">
        <v>146</v>
      </c>
      <c r="S874" s="9" t="s">
        <v>277</v>
      </c>
      <c r="T874" s="120" t="s">
        <v>966</v>
      </c>
      <c r="U874" s="128" t="s">
        <v>954</v>
      </c>
      <c r="V874" s="129">
        <v>7470</v>
      </c>
      <c r="W874" s="17">
        <f t="shared" si="98"/>
        <v>11092301</v>
      </c>
    </row>
    <row r="875" spans="14:23" ht="24.95" customHeight="1">
      <c r="N875" s="9">
        <v>9</v>
      </c>
      <c r="O875" s="16" t="str">
        <f t="shared" si="97"/>
        <v>092401تهیه پیچ از رده 8/8 برای پیچ های تا قطر 24 میلیمتر و مهره از رده 8 و آماده سازی آنها به شکل های استاندارد در سازه فضا کار (و پین مربوط).</v>
      </c>
      <c r="P875" s="116" t="s">
        <v>1356</v>
      </c>
      <c r="Q875" s="9">
        <v>9</v>
      </c>
      <c r="R875" s="9" t="s">
        <v>146</v>
      </c>
      <c r="S875" s="9" t="s">
        <v>277</v>
      </c>
      <c r="T875" s="120" t="s">
        <v>967</v>
      </c>
      <c r="U875" s="128" t="s">
        <v>954</v>
      </c>
      <c r="V875" s="129">
        <v>41600</v>
      </c>
      <c r="W875" s="17">
        <f t="shared" si="98"/>
        <v>11092401</v>
      </c>
    </row>
    <row r="876" spans="14:23" ht="24.95" customHeight="1">
      <c r="N876" s="9">
        <v>9</v>
      </c>
      <c r="O876" s="16" t="str">
        <f t="shared" si="97"/>
        <v>092402تهیه پیچ از رده 8/8 برای پیچ های تا قطر بیش از 24 میلیمتر و مهره از رده 8 و آماده سازی آنها به شکل های استاندارد در سازه فضا کار (و پین مربوط).</v>
      </c>
      <c r="P876" s="116" t="s">
        <v>1357</v>
      </c>
      <c r="Q876" s="9">
        <v>9</v>
      </c>
      <c r="R876" s="9" t="s">
        <v>146</v>
      </c>
      <c r="S876" s="9" t="s">
        <v>277</v>
      </c>
      <c r="T876" s="120" t="s">
        <v>968</v>
      </c>
      <c r="U876" s="128" t="s">
        <v>954</v>
      </c>
      <c r="V876" s="129">
        <v>51300</v>
      </c>
      <c r="W876" s="17">
        <f t="shared" si="98"/>
        <v>11092402</v>
      </c>
    </row>
    <row r="877" spans="14:23" ht="24.95" customHeight="1">
      <c r="N877" s="9">
        <v>9</v>
      </c>
      <c r="O877" s="16" t="str">
        <f t="shared" si="97"/>
        <v>092403اضافه بها نسبت به ردیف های 092401 و 092402 برای استفاده از پیچ از رده 10/9  (و مهره رده 10)</v>
      </c>
      <c r="P877" s="116" t="s">
        <v>1358</v>
      </c>
      <c r="Q877" s="9">
        <v>9</v>
      </c>
      <c r="R877" s="9" t="s">
        <v>146</v>
      </c>
      <c r="S877" s="9" t="s">
        <v>277</v>
      </c>
      <c r="T877" s="120" t="s">
        <v>969</v>
      </c>
      <c r="U877" s="128" t="s">
        <v>954</v>
      </c>
      <c r="V877" s="129">
        <v>0</v>
      </c>
      <c r="W877" s="17">
        <f t="shared" si="98"/>
        <v>11092403</v>
      </c>
    </row>
    <row r="878" spans="14:23" ht="24.95" customHeight="1">
      <c r="N878" s="9">
        <v>9</v>
      </c>
      <c r="O878" s="16" t="str">
        <f t="shared" si="97"/>
        <v>092501اضافه بها نسبت به ردیف های 092401 و 092402 برای استفاده از پیچ های با گالوانیزه پودری.</v>
      </c>
      <c r="P878" s="116" t="s">
        <v>1359</v>
      </c>
      <c r="Q878" s="9">
        <v>9</v>
      </c>
      <c r="R878" s="9" t="s">
        <v>146</v>
      </c>
      <c r="S878" s="9" t="s">
        <v>277</v>
      </c>
      <c r="T878" s="120" t="s">
        <v>970</v>
      </c>
      <c r="U878" s="128" t="s">
        <v>954</v>
      </c>
      <c r="V878" s="129">
        <v>12800</v>
      </c>
      <c r="W878" s="17">
        <f t="shared" si="98"/>
        <v>11092501</v>
      </c>
    </row>
    <row r="879" spans="14:23" ht="24.95" customHeight="1">
      <c r="N879" s="9">
        <v>9</v>
      </c>
      <c r="O879" s="16" t="str">
        <f t="shared" si="97"/>
        <v>092601اضافه بها نسبت به ردیف های 092401 و 092402 برای استفاده از پیچ های به شکل خاص (غیر استاندارد).</v>
      </c>
      <c r="P879" s="116" t="s">
        <v>1360</v>
      </c>
      <c r="Q879" s="9">
        <v>9</v>
      </c>
      <c r="R879" s="9" t="s">
        <v>146</v>
      </c>
      <c r="S879" s="9" t="s">
        <v>277</v>
      </c>
      <c r="T879" s="120" t="s">
        <v>971</v>
      </c>
      <c r="U879" s="128" t="s">
        <v>954</v>
      </c>
      <c r="V879" s="129">
        <v>0</v>
      </c>
      <c r="W879" s="17">
        <f t="shared" si="98"/>
        <v>11092601</v>
      </c>
    </row>
    <row r="880" spans="14:23" ht="24.95" customHeight="1">
      <c r="N880" s="9">
        <v>9</v>
      </c>
      <c r="O880" s="16" t="str">
        <f t="shared" si="97"/>
        <v>092701تهی پیونده های ریخته گری شده از فولادی برای قطعات بیش از 50 کیلوگرم و ماشین کاری آنها.</v>
      </c>
      <c r="P880" s="116" t="s">
        <v>1361</v>
      </c>
      <c r="Q880" s="9">
        <v>9</v>
      </c>
      <c r="R880" s="9" t="s">
        <v>146</v>
      </c>
      <c r="S880" s="9" t="s">
        <v>277</v>
      </c>
      <c r="T880" s="120" t="s">
        <v>972</v>
      </c>
      <c r="U880" s="128" t="s">
        <v>954</v>
      </c>
      <c r="V880" s="129">
        <v>0</v>
      </c>
      <c r="W880" s="17">
        <f t="shared" si="98"/>
        <v>11092701</v>
      </c>
    </row>
    <row r="881" spans="14:23" ht="24.95" customHeight="1">
      <c r="N881" s="9">
        <v>9</v>
      </c>
      <c r="O881" s="16" t="str">
        <f t="shared" si="97"/>
        <v>092702تیهه پیونده های ریخته گری شده از فولادی برای قطعات بیش از 50 کیلوگرم و ماشین کاری آنها.</v>
      </c>
      <c r="P881" s="116" t="s">
        <v>1362</v>
      </c>
      <c r="Q881" s="9">
        <v>9</v>
      </c>
      <c r="R881" s="9" t="s">
        <v>146</v>
      </c>
      <c r="S881" s="9" t="s">
        <v>277</v>
      </c>
      <c r="T881" s="120" t="s">
        <v>973</v>
      </c>
      <c r="U881" s="128" t="s">
        <v>954</v>
      </c>
      <c r="V881" s="129">
        <v>0</v>
      </c>
      <c r="W881" s="17">
        <f t="shared" si="98"/>
        <v>11092702</v>
      </c>
    </row>
    <row r="882" spans="14:23" ht="24.95" customHeight="1">
      <c r="N882" s="9">
        <v>9</v>
      </c>
      <c r="O882" s="16" t="str">
        <f t="shared" si="97"/>
        <v>092801هزینه بافت و نصب شبکه های سازه فضا کار دو لایه یا چند لایه تخت نسبت به هزینه تهیه و آماده سازی قطعات.</v>
      </c>
      <c r="P882" s="116" t="s">
        <v>1363</v>
      </c>
      <c r="Q882" s="9">
        <v>9</v>
      </c>
      <c r="R882" s="9" t="s">
        <v>146</v>
      </c>
      <c r="S882" s="9" t="s">
        <v>277</v>
      </c>
      <c r="T882" s="120" t="s">
        <v>974</v>
      </c>
      <c r="U882" s="128" t="s">
        <v>975</v>
      </c>
      <c r="V882" s="129">
        <v>15</v>
      </c>
      <c r="W882" s="17">
        <f t="shared" si="98"/>
        <v>11092801</v>
      </c>
    </row>
    <row r="883" spans="14:23" ht="24.95" customHeight="1">
      <c r="N883" s="9">
        <v>9</v>
      </c>
      <c r="O883" s="16" t="str">
        <f t="shared" si="97"/>
        <v>092802هزینه بافت و نصب شبکه های سازه فضا کار دو لایه یا چند لایه با انحنا در یک امتداد (چلیک ها) نسبت به هزینه تهیه و آماده سازی قطعات.</v>
      </c>
      <c r="P883" s="116" t="s">
        <v>1364</v>
      </c>
      <c r="Q883" s="9">
        <v>9</v>
      </c>
      <c r="R883" s="9" t="s">
        <v>146</v>
      </c>
      <c r="S883" s="9" t="s">
        <v>277</v>
      </c>
      <c r="T883" s="120" t="s">
        <v>976</v>
      </c>
      <c r="U883" s="128" t="s">
        <v>975</v>
      </c>
      <c r="V883" s="129">
        <v>18</v>
      </c>
      <c r="W883" s="17">
        <f t="shared" si="98"/>
        <v>11092802</v>
      </c>
    </row>
    <row r="884" spans="14:23" ht="24.95" customHeight="1">
      <c r="N884" s="9">
        <v>9</v>
      </c>
      <c r="O884" s="16" t="str">
        <f t="shared" si="97"/>
        <v>092803هزینه بافت و نصب شبکه های سازه فضا کار دو لایه یا چند لایه با انحنا در ادو امتداد (گنبدها) نسبت به هزینه تهیه و آماده سازی قطعات.</v>
      </c>
      <c r="P884" s="116" t="s">
        <v>1366</v>
      </c>
      <c r="Q884" s="9">
        <v>9</v>
      </c>
      <c r="R884" s="9" t="s">
        <v>146</v>
      </c>
      <c r="S884" s="9" t="s">
        <v>277</v>
      </c>
      <c r="T884" s="120" t="s">
        <v>977</v>
      </c>
      <c r="U884" s="128" t="s">
        <v>975</v>
      </c>
      <c r="V884" s="129">
        <v>25</v>
      </c>
      <c r="W884" s="17">
        <f t="shared" si="98"/>
        <v>11092803</v>
      </c>
    </row>
    <row r="885" spans="14:23" ht="24.95" customHeight="1">
      <c r="N885" s="9">
        <v>9</v>
      </c>
      <c r="O885" s="16" t="str">
        <f t="shared" si="97"/>
        <v>092804هزینه بافت و نصب شبکه های سازه فضا کار دو لایه دارای فرم های آزاد نسبت به هزینه تهیه و آماده سازی قطعات.</v>
      </c>
      <c r="P885" s="116" t="s">
        <v>1365</v>
      </c>
      <c r="Q885" s="9">
        <v>9</v>
      </c>
      <c r="R885" s="157" t="s">
        <v>146</v>
      </c>
      <c r="S885" s="9" t="s">
        <v>277</v>
      </c>
      <c r="T885" s="120" t="s">
        <v>2131</v>
      </c>
      <c r="U885" s="128" t="s">
        <v>975</v>
      </c>
      <c r="V885" s="129">
        <v>30</v>
      </c>
      <c r="W885" s="17">
        <f t="shared" si="98"/>
        <v>11092804</v>
      </c>
    </row>
    <row r="886" spans="14:23" ht="24.95" customHeight="1">
      <c r="N886" s="9">
        <v>10</v>
      </c>
      <c r="O886" s="16" t="str">
        <f t="shared" si="97"/>
        <v>100101اجراي سقف بتني به ضخامت 21 سانتيمتر با تيرچه و ‏بلوك توخالي بتني، شامل تهيه تمام مصالح به استثناي ‏ميل‌گرد، و همچنين تهيه تجهيزات مورد لزوم به طور ‏كامل‎.‎</v>
      </c>
      <c r="P886" s="117" t="s">
        <v>1367</v>
      </c>
      <c r="Q886" s="9">
        <v>10</v>
      </c>
      <c r="R886" s="9" t="s">
        <v>722</v>
      </c>
      <c r="S886" s="9" t="s">
        <v>277</v>
      </c>
      <c r="T886" s="119" t="s">
        <v>721</v>
      </c>
      <c r="U886" s="126" t="s">
        <v>275</v>
      </c>
      <c r="V886" s="150">
        <v>260500</v>
      </c>
      <c r="W886" s="17">
        <f t="shared" si="98"/>
        <v>11100101</v>
      </c>
    </row>
    <row r="887" spans="14:23" ht="24.95" customHeight="1">
      <c r="N887" s="9">
        <v>10</v>
      </c>
      <c r="O887" s="16" t="str">
        <f t="shared" si="97"/>
        <v>100102اجراي سقف بتني به ضخامت 25 سانتيمتر با تيرچه و ‏بلوك توخالي بتني، شامل تهيه تمام مصالح به استثناي ‏ميل‌گرد، و همچنين تهيه تجهيزات مورد لزوم به طور ‏كامل.‏</v>
      </c>
      <c r="P887" s="115" t="s">
        <v>1368</v>
      </c>
      <c r="Q887" s="9">
        <v>10</v>
      </c>
      <c r="R887" s="9" t="s">
        <v>722</v>
      </c>
      <c r="S887" s="9" t="s">
        <v>277</v>
      </c>
      <c r="T887" s="119" t="s">
        <v>723</v>
      </c>
      <c r="U887" s="126" t="s">
        <v>275</v>
      </c>
      <c r="V887" s="127">
        <v>280500</v>
      </c>
      <c r="W887" s="17">
        <f t="shared" si="98"/>
        <v>11100102</v>
      </c>
    </row>
    <row r="888" spans="14:23" ht="24.95" customHeight="1">
      <c r="N888" s="9">
        <v>10</v>
      </c>
      <c r="O888" s="16" t="str">
        <f t="shared" si="97"/>
        <v>100103اجراي سقف بتني به ضخامت 30 سانتيمتر با تيرچه و ‏بلوك توخالي بتني، شامل تهيه تمام مصالح به استثناي ‏ميل‌گرد، و همچنين تهيه تجهيزات مورد لزوم به طور ‏كامل.‏</v>
      </c>
      <c r="P888" s="115" t="s">
        <v>1369</v>
      </c>
      <c r="Q888" s="9">
        <v>10</v>
      </c>
      <c r="R888" s="9" t="s">
        <v>722</v>
      </c>
      <c r="S888" s="9" t="s">
        <v>277</v>
      </c>
      <c r="T888" s="119" t="s">
        <v>724</v>
      </c>
      <c r="U888" s="126" t="s">
        <v>275</v>
      </c>
      <c r="V888" s="127">
        <v>302000</v>
      </c>
      <c r="W888" s="17">
        <f t="shared" si="98"/>
        <v>11100103</v>
      </c>
    </row>
    <row r="889" spans="14:23" ht="24.95" customHeight="1">
      <c r="N889" s="9">
        <v>10</v>
      </c>
      <c r="O889" s="16" t="str">
        <f t="shared" si="97"/>
        <v>100104اجراي سقف بتني به ضخامت 35 سانتيمتر با تيرچه و ‏بلوك توخالي بتني، شامل تهيه تمام مصالح به استثناي ‏ميل‌گرد، و همچنين تهيه تجهيزات مورد لزوم به طور ‏كامل.‏</v>
      </c>
      <c r="P889" s="115" t="s">
        <v>1370</v>
      </c>
      <c r="Q889" s="9">
        <v>10</v>
      </c>
      <c r="R889" s="9" t="s">
        <v>722</v>
      </c>
      <c r="S889" s="9" t="s">
        <v>277</v>
      </c>
      <c r="T889" s="119" t="s">
        <v>725</v>
      </c>
      <c r="U889" s="126" t="s">
        <v>275</v>
      </c>
      <c r="V889" s="127">
        <v>374500</v>
      </c>
      <c r="W889" s="17">
        <f t="shared" si="98"/>
        <v>11100104</v>
      </c>
    </row>
    <row r="890" spans="14:23" ht="24.95" customHeight="1">
      <c r="N890" s="9">
        <v>10</v>
      </c>
      <c r="O890" s="16" t="str">
        <f t="shared" si="97"/>
        <v>100105اجراي سقف بتني به ضخامت 40 سانتيمتر با تيرچه و ‏بلوك توخالي بتني، شامل تهيه تمام مصالح به استثناي ‏ميل‌گرد، و همچنين تهيه تجهيزات مورد لزوم به طور ‏كامل.‏</v>
      </c>
      <c r="P890" s="115" t="s">
        <v>1371</v>
      </c>
      <c r="Q890" s="9">
        <v>10</v>
      </c>
      <c r="R890" s="9" t="s">
        <v>722</v>
      </c>
      <c r="S890" s="9" t="s">
        <v>277</v>
      </c>
      <c r="T890" s="119" t="s">
        <v>726</v>
      </c>
      <c r="U890" s="126" t="s">
        <v>275</v>
      </c>
      <c r="V890" s="127">
        <v>437500</v>
      </c>
      <c r="W890" s="17">
        <f t="shared" si="98"/>
        <v>11100105</v>
      </c>
    </row>
    <row r="891" spans="14:23" ht="24.95" customHeight="1">
      <c r="N891" s="9">
        <v>10</v>
      </c>
      <c r="O891" s="16" t="str">
        <f t="shared" si="97"/>
        <v>100201اجراي سقف بتني به ضخامت 21 سانتيمتر با تيرچه و ‏بلوك توخالي سفالي، شامل تهيه تمام مصالح به ‏استثناي ميل‌گرد، و همچنين تهيه تجهيزات مورد لزوم ‏به طور كامل.‏</v>
      </c>
      <c r="P891" s="115" t="s">
        <v>1372</v>
      </c>
      <c r="Q891" s="9">
        <v>10</v>
      </c>
      <c r="R891" s="9" t="s">
        <v>722</v>
      </c>
      <c r="S891" s="9" t="s">
        <v>277</v>
      </c>
      <c r="T891" s="119" t="s">
        <v>727</v>
      </c>
      <c r="U891" s="126" t="s">
        <v>275</v>
      </c>
      <c r="V891" s="127">
        <v>241500</v>
      </c>
      <c r="W891" s="17">
        <f t="shared" si="98"/>
        <v>11100201</v>
      </c>
    </row>
    <row r="892" spans="14:23" ht="24.95" customHeight="1">
      <c r="N892" s="9">
        <v>10</v>
      </c>
      <c r="O892" s="16" t="str">
        <f t="shared" si="97"/>
        <v>100202اجراي سقف بتني به ضخامت 25 سانتيمتر با تيرچه و ‏بلوك توخالي سفالي، شامل تهيه تمام مصالح به ‏استثناي ميل‌گرد، و همچنين تهيه تجهيزات مورد لزوم ‏به طور كامل.‏</v>
      </c>
      <c r="P892" s="115" t="s">
        <v>1373</v>
      </c>
      <c r="Q892" s="9">
        <v>10</v>
      </c>
      <c r="R892" s="9" t="s">
        <v>722</v>
      </c>
      <c r="S892" s="9" t="s">
        <v>277</v>
      </c>
      <c r="T892" s="119" t="s">
        <v>728</v>
      </c>
      <c r="U892" s="126" t="s">
        <v>275</v>
      </c>
      <c r="V892" s="127">
        <v>264000</v>
      </c>
      <c r="W892" s="17">
        <f t="shared" si="98"/>
        <v>11100202</v>
      </c>
    </row>
    <row r="893" spans="14:23" ht="24.95" customHeight="1">
      <c r="N893" s="9">
        <v>10</v>
      </c>
      <c r="O893" s="16" t="str">
        <f t="shared" si="97"/>
        <v>100203اجراي سقف بتني به ضخامت 30 سانتيمتر با تيرچه و ‏بلوك توخالي سفالي، شامل تهيه تمام مصالح به ‏استثناي ميل‌گرد، و همچنين تهيه تجهيزات مورد لزوم ‏به طور كامل.‏</v>
      </c>
      <c r="P893" s="115" t="s">
        <v>1374</v>
      </c>
      <c r="Q893" s="9">
        <v>10</v>
      </c>
      <c r="R893" s="9" t="s">
        <v>722</v>
      </c>
      <c r="S893" s="9" t="s">
        <v>277</v>
      </c>
      <c r="T893" s="119" t="s">
        <v>729</v>
      </c>
      <c r="U893" s="126" t="s">
        <v>275</v>
      </c>
      <c r="V893" s="127">
        <v>308500</v>
      </c>
      <c r="W893" s="17">
        <f t="shared" si="98"/>
        <v>11100203</v>
      </c>
    </row>
    <row r="894" spans="14:23" ht="24.95" customHeight="1">
      <c r="N894" s="9">
        <v>10</v>
      </c>
      <c r="O894" s="16" t="str">
        <f t="shared" si="97"/>
        <v>100204اجراي سقف بتني به ضخامت 35 سانتيمتر با تيرچه و ‏بلوك توخالي سفالي، شامل تهيه تمام مصالح به ‏استثناي ميل‌گرد، و همچنين تهيه تجهيزات مورد لزوم ‏به طور كامل.‏</v>
      </c>
      <c r="P894" s="115" t="s">
        <v>1375</v>
      </c>
      <c r="Q894" s="9">
        <v>10</v>
      </c>
      <c r="R894" s="9" t="s">
        <v>722</v>
      </c>
      <c r="S894" s="9" t="s">
        <v>277</v>
      </c>
      <c r="T894" s="119" t="s">
        <v>730</v>
      </c>
      <c r="U894" s="126" t="s">
        <v>275</v>
      </c>
      <c r="V894" s="127">
        <v>352000</v>
      </c>
      <c r="W894" s="17">
        <f t="shared" si="98"/>
        <v>11100204</v>
      </c>
    </row>
    <row r="895" spans="14:23" ht="24.95" customHeight="1">
      <c r="N895" s="9">
        <v>10</v>
      </c>
      <c r="O895" s="16" t="str">
        <f t="shared" si="97"/>
        <v>100205اجراي سقف بتني به ضخامت 40 سانتيمتر با تيرچه و ‏بلوك توخالي سفالي، شامل تهيه تمام مصالح به ‏استثناي ميل‌گرد، و همچنين تهيه تجهيزات مورد لزوم ‏به طور كامل.‏</v>
      </c>
      <c r="P895" s="115" t="s">
        <v>1376</v>
      </c>
      <c r="Q895" s="9">
        <v>10</v>
      </c>
      <c r="R895" s="9" t="s">
        <v>722</v>
      </c>
      <c r="S895" s="9" t="s">
        <v>277</v>
      </c>
      <c r="T895" s="119" t="s">
        <v>731</v>
      </c>
      <c r="U895" s="126" t="s">
        <v>275</v>
      </c>
      <c r="V895" s="127">
        <v>392500</v>
      </c>
      <c r="W895" s="17">
        <f t="shared" si="98"/>
        <v>11100205</v>
      </c>
    </row>
    <row r="896" spans="14:23" ht="24.95" customHeight="1">
      <c r="N896" s="9">
        <v>10</v>
      </c>
      <c r="O896" s="16" t="str">
        <f t="shared" si="97"/>
        <v>100301اضافه بها به رديف‌هاي سقف بتني با تيرچه و بلوك، ‏در صورتي كه از تيرچه با كفشك سفالي (تيرچه ‏فوندوله اي) استفاده شود.‏</v>
      </c>
      <c r="P896" s="115" t="s">
        <v>1377</v>
      </c>
      <c r="Q896" s="9">
        <v>10</v>
      </c>
      <c r="R896" s="9" t="s">
        <v>722</v>
      </c>
      <c r="S896" s="9" t="s">
        <v>277</v>
      </c>
      <c r="T896" s="119" t="s">
        <v>732</v>
      </c>
      <c r="U896" s="126" t="s">
        <v>275</v>
      </c>
      <c r="V896" s="127">
        <v>7720</v>
      </c>
      <c r="W896" s="17">
        <f t="shared" si="98"/>
        <v>11100301</v>
      </c>
    </row>
    <row r="897" spans="14:23" ht="24.95" customHeight="1">
      <c r="N897" s="9">
        <v>10</v>
      </c>
      <c r="O897" s="16" t="str">
        <f t="shared" si="97"/>
        <v>100401اجراي سقف بتني به ضخامت 21 سانتيمتر با تيرچه ‏مشبك فلزي سبك و بلوك توخالي بتني شامل تهيه ‏تمام مصالح به استثناي تيرچه فلزي وآرماتور و ‏همچنين تهيه تجهيزات مورد لزوم به طور كامل.‏</v>
      </c>
      <c r="P897" s="115" t="s">
        <v>1378</v>
      </c>
      <c r="Q897" s="9">
        <v>10</v>
      </c>
      <c r="R897" s="9" t="s">
        <v>722</v>
      </c>
      <c r="S897" s="9" t="s">
        <v>277</v>
      </c>
      <c r="T897" s="119" t="s">
        <v>733</v>
      </c>
      <c r="U897" s="126" t="s">
        <v>275</v>
      </c>
      <c r="V897" s="127">
        <v>217000</v>
      </c>
      <c r="W897" s="17">
        <f t="shared" si="98"/>
        <v>11100401</v>
      </c>
    </row>
    <row r="898" spans="14:23" ht="24.95" customHeight="1">
      <c r="N898" s="9">
        <v>10</v>
      </c>
      <c r="O898" s="16" t="str">
        <f t="shared" si="97"/>
        <v>100402اجراي سقف بتني به ضخامت 25 سانتيمتر با تيرچه ‏مشبك فلزي سبك و بلوك توخالي بتني شامل تهيه ‏تمام مصالح به استثناي تيرچه فلزي و آرماتور و ‏همچنين تهيه تجهيزات مورد لزوم به طور كامل.‏</v>
      </c>
      <c r="P898" s="115" t="s">
        <v>1379</v>
      </c>
      <c r="Q898" s="9">
        <v>10</v>
      </c>
      <c r="R898" s="9" t="s">
        <v>722</v>
      </c>
      <c r="S898" s="9" t="s">
        <v>277</v>
      </c>
      <c r="T898" s="119" t="s">
        <v>734</v>
      </c>
      <c r="U898" s="126" t="s">
        <v>275</v>
      </c>
      <c r="V898" s="127">
        <v>234500</v>
      </c>
      <c r="W898" s="17">
        <f t="shared" si="98"/>
        <v>11100402</v>
      </c>
    </row>
    <row r="899" spans="14:23" ht="24.95" customHeight="1">
      <c r="N899" s="9">
        <v>10</v>
      </c>
      <c r="O899" s="16" t="str">
        <f t="shared" si="97"/>
        <v>100403اجراي سقف بتني به ضخامت 30 سانتيمتر با تيرچه ‏مشبك فلزي سبك و بلوك توخالي بتني شامل تهيه ‏تمام مصالح به استثناي تيرچه فلزي و آرماتور و ‏همچنين تهيه تجهيزات مورد لزوم به طور كامل.‏</v>
      </c>
      <c r="P899" s="115" t="s">
        <v>1380</v>
      </c>
      <c r="Q899" s="9">
        <v>10</v>
      </c>
      <c r="R899" s="9" t="s">
        <v>722</v>
      </c>
      <c r="S899" s="9" t="s">
        <v>277</v>
      </c>
      <c r="T899" s="119" t="s">
        <v>735</v>
      </c>
      <c r="U899" s="126" t="s">
        <v>275</v>
      </c>
      <c r="V899" s="127">
        <v>265500</v>
      </c>
      <c r="W899" s="17">
        <f t="shared" si="98"/>
        <v>11100403</v>
      </c>
    </row>
    <row r="900" spans="14:23" ht="24.95" customHeight="1">
      <c r="N900" s="9">
        <v>10</v>
      </c>
      <c r="O900" s="16" t="str">
        <f t="shared" si="97"/>
        <v>100404اضافه بها به رديف‌هاي سقف سبك با بلوك بتني در ‏صورتي كه در تهيه بلوك از پوكه استفاده شده باشد.‏</v>
      </c>
      <c r="P900" s="115" t="s">
        <v>1381</v>
      </c>
      <c r="Q900" s="9">
        <v>10</v>
      </c>
      <c r="R900" s="157" t="s">
        <v>722</v>
      </c>
      <c r="S900" s="9" t="s">
        <v>277</v>
      </c>
      <c r="T900" s="119" t="s">
        <v>736</v>
      </c>
      <c r="U900" s="126" t="s">
        <v>275</v>
      </c>
      <c r="V900" s="127">
        <v>33400</v>
      </c>
      <c r="W900" s="17">
        <f t="shared" si="98"/>
        <v>11100404</v>
      </c>
    </row>
    <row r="901" spans="14:23" ht="24.95" customHeight="1">
      <c r="N901" s="9">
        <v>11</v>
      </c>
      <c r="O901" s="16" t="str">
        <f t="shared" si="97"/>
        <v>110101آجركاري با آجر ماسه اهكي (سيليكاتي)، به ابعاد آجر ‏فشاري با ضخامت يك و نيم آجر و بيشتر و ملات ‏ماسه سيمان 1:6‏‎.‎</v>
      </c>
      <c r="P901" s="117" t="s">
        <v>1382</v>
      </c>
      <c r="Q901" s="9">
        <v>11</v>
      </c>
      <c r="R901" s="9" t="s">
        <v>738</v>
      </c>
      <c r="S901" s="9" t="s">
        <v>277</v>
      </c>
      <c r="T901" s="119" t="s">
        <v>737</v>
      </c>
      <c r="U901" s="126" t="s">
        <v>303</v>
      </c>
      <c r="V901" s="150">
        <v>1329000</v>
      </c>
      <c r="W901" s="17">
        <f t="shared" si="98"/>
        <v>11110101</v>
      </c>
    </row>
    <row r="902" spans="14:23" ht="24.95" customHeight="1">
      <c r="N902" s="9">
        <v>11</v>
      </c>
      <c r="O902" s="16" t="str">
        <f t="shared" si="97"/>
        <v>110102آجر كاري باآجرماسه آهكي (سيليكاتي)، به ابعاد ‏آجرفشاري با ضخامت يك و نيم آجر و بيشتر و ‏ملات باتارد 1:2:8.‏</v>
      </c>
      <c r="P902" s="115" t="s">
        <v>1383</v>
      </c>
      <c r="Q902" s="9">
        <v>11</v>
      </c>
      <c r="R902" s="9" t="s">
        <v>738</v>
      </c>
      <c r="S902" s="9" t="s">
        <v>277</v>
      </c>
      <c r="T902" s="119" t="s">
        <v>739</v>
      </c>
      <c r="U902" s="126" t="s">
        <v>303</v>
      </c>
      <c r="V902" s="127">
        <v>1361500</v>
      </c>
      <c r="W902" s="17">
        <f t="shared" si="98"/>
        <v>11110102</v>
      </c>
    </row>
    <row r="903" spans="14:23" ht="24.95" customHeight="1">
      <c r="N903" s="9">
        <v>11</v>
      </c>
      <c r="O903" s="16" t="str">
        <f t="shared" si="97"/>
        <v>110103آجركاري با آجر ماسه آهكي (سيليكاتي)، به ‏ابعادآجرفشاري باضخامت يك ونيم آجر و بيشتر و ‏ملات ماسه آهك 1:3.‏</v>
      </c>
      <c r="P903" s="115" t="s">
        <v>1384</v>
      </c>
      <c r="Q903" s="9">
        <v>11</v>
      </c>
      <c r="R903" s="9" t="s">
        <v>738</v>
      </c>
      <c r="S903" s="9" t="s">
        <v>277</v>
      </c>
      <c r="T903" s="119" t="s">
        <v>740</v>
      </c>
      <c r="U903" s="126" t="s">
        <v>303</v>
      </c>
      <c r="V903" s="153">
        <v>1335500</v>
      </c>
      <c r="W903" s="17">
        <f t="shared" si="98"/>
        <v>11110103</v>
      </c>
    </row>
    <row r="904" spans="14:23" ht="24.95" customHeight="1">
      <c r="N904" s="9">
        <v>11</v>
      </c>
      <c r="O904" s="16" t="str">
        <f t="shared" si="97"/>
        <v>110104ديوار يك آجره با آجر ماسه آهكي (سيليكاتي)، به ‏ابعاد آجر فشاري و ملات ماسه سيمان 1:6.‏</v>
      </c>
      <c r="P904" s="115" t="s">
        <v>1385</v>
      </c>
      <c r="Q904" s="9">
        <v>11</v>
      </c>
      <c r="R904" s="9" t="s">
        <v>738</v>
      </c>
      <c r="S904" s="9" t="s">
        <v>277</v>
      </c>
      <c r="T904" s="119" t="s">
        <v>741</v>
      </c>
      <c r="U904" s="126" t="s">
        <v>275</v>
      </c>
      <c r="V904" s="127">
        <v>294000</v>
      </c>
      <c r="W904" s="17">
        <f t="shared" si="98"/>
        <v>11110104</v>
      </c>
    </row>
    <row r="905" spans="14:23" ht="24.95" customHeight="1">
      <c r="N905" s="9">
        <v>11</v>
      </c>
      <c r="O905" s="16" t="str">
        <f t="shared" ref="O905:O969" si="99">CONCATENATE(P905,T905)</f>
        <v>110105ديوار يك آجره با آجر ماسه آهكي (سيليكاتي)، به ‏ابعاد آجر فشاري با ملات، باتارد 1:2:8.‏</v>
      </c>
      <c r="P905" s="115" t="s">
        <v>1386</v>
      </c>
      <c r="Q905" s="9">
        <v>11</v>
      </c>
      <c r="R905" s="9" t="s">
        <v>738</v>
      </c>
      <c r="S905" s="9" t="s">
        <v>277</v>
      </c>
      <c r="T905" s="119" t="s">
        <v>742</v>
      </c>
      <c r="U905" s="126" t="s">
        <v>275</v>
      </c>
      <c r="V905" s="127">
        <v>300500</v>
      </c>
      <c r="W905" s="17">
        <f t="shared" ref="W905:W969" si="100">P905+11000000</f>
        <v>11110105</v>
      </c>
    </row>
    <row r="906" spans="14:23" ht="24.95" customHeight="1">
      <c r="N906" s="9">
        <v>11</v>
      </c>
      <c r="O906" s="16" t="str">
        <f t="shared" si="99"/>
        <v>110106ديوار يك آجره باآجر ماسه آهكي (سيليكاتي)، به ‏ابعاد آجر فشاري و ملات ماسه آهك 1:3.‏</v>
      </c>
      <c r="P906" s="115" t="s">
        <v>1387</v>
      </c>
      <c r="Q906" s="9">
        <v>11</v>
      </c>
      <c r="R906" s="9" t="s">
        <v>738</v>
      </c>
      <c r="S906" s="9" t="s">
        <v>277</v>
      </c>
      <c r="T906" s="119" t="s">
        <v>743</v>
      </c>
      <c r="U906" s="126" t="s">
        <v>275</v>
      </c>
      <c r="V906" s="127">
        <v>295500</v>
      </c>
      <c r="W906" s="17">
        <f t="shared" si="100"/>
        <v>11110106</v>
      </c>
    </row>
    <row r="907" spans="14:23" ht="24.95" customHeight="1">
      <c r="N907" s="9">
        <v>11</v>
      </c>
      <c r="O907" s="16" t="str">
        <f t="shared" si="99"/>
        <v>110107ديوار نيم آجره با آجرماسه آهكي (سيليكاتي)، به ‏ابعادآجر فشاري و ملات ماسه سيمان 1:6.‏</v>
      </c>
      <c r="P907" s="115" t="s">
        <v>1388</v>
      </c>
      <c r="Q907" s="9">
        <v>11</v>
      </c>
      <c r="R907" s="9" t="s">
        <v>738</v>
      </c>
      <c r="S907" s="9" t="s">
        <v>277</v>
      </c>
      <c r="T907" s="119" t="s">
        <v>744</v>
      </c>
      <c r="U907" s="126" t="s">
        <v>275</v>
      </c>
      <c r="V907" s="127">
        <v>151500</v>
      </c>
      <c r="W907" s="17">
        <f t="shared" si="100"/>
        <v>11110107</v>
      </c>
    </row>
    <row r="908" spans="14:23" ht="24.95" customHeight="1">
      <c r="N908" s="9">
        <v>11</v>
      </c>
      <c r="O908" s="16" t="str">
        <f t="shared" si="99"/>
        <v>110108ديوار نيم آجره با آجرماسه آهكي (سيليكاتي)، به ‏ابعادآجر فشاري و ملات باتارد 1:2:8.‏</v>
      </c>
      <c r="P908" s="115" t="s">
        <v>1389</v>
      </c>
      <c r="Q908" s="9">
        <v>11</v>
      </c>
      <c r="R908" s="9" t="s">
        <v>738</v>
      </c>
      <c r="S908" s="9" t="s">
        <v>277</v>
      </c>
      <c r="T908" s="119" t="s">
        <v>745</v>
      </c>
      <c r="U908" s="126" t="s">
        <v>275</v>
      </c>
      <c r="V908" s="127">
        <v>154000</v>
      </c>
      <c r="W908" s="17">
        <f t="shared" si="100"/>
        <v>11110108</v>
      </c>
    </row>
    <row r="909" spans="14:23" ht="24.95" customHeight="1">
      <c r="N909" s="9">
        <v>11</v>
      </c>
      <c r="O909" s="16" t="str">
        <f t="shared" si="99"/>
        <v>110109ديوار نيم آجره با آجر ماسه آهكي (سيليكاتي)، به ‏ابعاد آجر فشاري و ملات ماسه آهك 1:3.‏</v>
      </c>
      <c r="P909" s="115" t="s">
        <v>1390</v>
      </c>
      <c r="Q909" s="9">
        <v>11</v>
      </c>
      <c r="R909" s="9" t="s">
        <v>738</v>
      </c>
      <c r="S909" s="9" t="s">
        <v>277</v>
      </c>
      <c r="T909" s="119" t="s">
        <v>746</v>
      </c>
      <c r="U909" s="126" t="s">
        <v>275</v>
      </c>
      <c r="V909" s="127">
        <v>153000</v>
      </c>
      <c r="W909" s="17">
        <f t="shared" si="100"/>
        <v>11110109</v>
      </c>
    </row>
    <row r="910" spans="14:23" ht="24.95" customHeight="1">
      <c r="N910" s="9">
        <v>11</v>
      </c>
      <c r="O910" s="16" t="str">
        <f t="shared" si="99"/>
        <v>110110تيغه آجري باآجر ماسه آهكي (سيليكاتي)، به ‏ضخامت 5 تا 6 سانتيمتر، با ملات گچ و خاك.‏</v>
      </c>
      <c r="P910" s="115" t="s">
        <v>1391</v>
      </c>
      <c r="Q910" s="9">
        <v>11</v>
      </c>
      <c r="R910" s="9" t="s">
        <v>738</v>
      </c>
      <c r="S910" s="9" t="s">
        <v>277</v>
      </c>
      <c r="T910" s="119" t="s">
        <v>747</v>
      </c>
      <c r="U910" s="126" t="s">
        <v>275</v>
      </c>
      <c r="V910" s="127">
        <v>88200</v>
      </c>
      <c r="W910" s="17">
        <f t="shared" si="100"/>
        <v>11110110</v>
      </c>
    </row>
    <row r="911" spans="14:23" ht="24.95" customHeight="1">
      <c r="N911" s="9">
        <v>11</v>
      </c>
      <c r="O911" s="16" t="str">
        <f t="shared" si="99"/>
        <v>110201آجركاري باآجر فشاري به ضخامت يك و نيم آجر و ‏بيشتر و ملات ماسه سيمان 1:6.‏</v>
      </c>
      <c r="P911" s="115" t="s">
        <v>1392</v>
      </c>
      <c r="Q911" s="9">
        <v>11</v>
      </c>
      <c r="R911" s="9" t="s">
        <v>738</v>
      </c>
      <c r="S911" s="9" t="s">
        <v>277</v>
      </c>
      <c r="T911" s="119" t="s">
        <v>748</v>
      </c>
      <c r="U911" s="126" t="s">
        <v>303</v>
      </c>
      <c r="V911" s="127">
        <v>1143000</v>
      </c>
      <c r="W911" s="17">
        <f t="shared" si="100"/>
        <v>11110201</v>
      </c>
    </row>
    <row r="912" spans="14:23" ht="24.95" customHeight="1">
      <c r="N912" s="9">
        <v>11</v>
      </c>
      <c r="O912" s="16" t="str">
        <f t="shared" si="99"/>
        <v>110202آجركاري با آجر فشاري به ضخامت يك و نيم آجر و ‏بيشتر و ملات باتارد 1:2:8.‏</v>
      </c>
      <c r="P912" s="115" t="s">
        <v>1393</v>
      </c>
      <c r="Q912" s="9">
        <v>11</v>
      </c>
      <c r="R912" s="9" t="s">
        <v>738</v>
      </c>
      <c r="S912" s="9" t="s">
        <v>277</v>
      </c>
      <c r="T912" s="119" t="s">
        <v>749</v>
      </c>
      <c r="U912" s="126" t="s">
        <v>303</v>
      </c>
      <c r="V912" s="127">
        <v>1161000</v>
      </c>
      <c r="W912" s="17">
        <f t="shared" si="100"/>
        <v>11110202</v>
      </c>
    </row>
    <row r="913" spans="14:23" ht="24.95" customHeight="1">
      <c r="N913" s="9">
        <v>11</v>
      </c>
      <c r="O913" s="16" t="str">
        <f t="shared" si="99"/>
        <v>110203آجر كاري با آجر فشاري به ضخامت يك و نيم آجر ‏و بيشتر و ملات ماسه آهك 1:3.‏</v>
      </c>
      <c r="P913" s="115" t="s">
        <v>1394</v>
      </c>
      <c r="Q913" s="9">
        <v>11</v>
      </c>
      <c r="R913" s="9" t="s">
        <v>738</v>
      </c>
      <c r="S913" s="9" t="s">
        <v>277</v>
      </c>
      <c r="T913" s="119" t="s">
        <v>750</v>
      </c>
      <c r="U913" s="126" t="s">
        <v>303</v>
      </c>
      <c r="V913" s="127">
        <v>1149000</v>
      </c>
      <c r="W913" s="17">
        <f t="shared" si="100"/>
        <v>11110203</v>
      </c>
    </row>
    <row r="914" spans="14:23" ht="24.95" customHeight="1">
      <c r="N914" s="9">
        <v>11</v>
      </c>
      <c r="O914" s="16" t="str">
        <f t="shared" si="99"/>
        <v>110204آجركاري با آجرفشاري به ضخامت يك و نيم آجر و ‏بيشتر با ملات گل آهك (100 كيلو آهك در ‏مترمكعب ملات).‏</v>
      </c>
      <c r="P914" s="115" t="s">
        <v>1395</v>
      </c>
      <c r="Q914" s="9">
        <v>11</v>
      </c>
      <c r="R914" s="9" t="s">
        <v>738</v>
      </c>
      <c r="S914" s="9" t="s">
        <v>277</v>
      </c>
      <c r="T914" s="119" t="s">
        <v>751</v>
      </c>
      <c r="U914" s="126" t="s">
        <v>303</v>
      </c>
      <c r="V914" s="127">
        <v>1127500</v>
      </c>
      <c r="W914" s="17">
        <f t="shared" si="100"/>
        <v>11110204</v>
      </c>
    </row>
    <row r="915" spans="14:23" ht="24.95" customHeight="1">
      <c r="N915" s="9">
        <v>11</v>
      </c>
      <c r="O915" s="16" t="str">
        <f t="shared" si="99"/>
        <v>110205ديوار يك آجره با آجر فشاري و ملات ماسه سيمان ‏‏1:6.‏</v>
      </c>
      <c r="P915" s="115" t="s">
        <v>1396</v>
      </c>
      <c r="Q915" s="9">
        <v>11</v>
      </c>
      <c r="R915" s="9" t="s">
        <v>738</v>
      </c>
      <c r="S915" s="9" t="s">
        <v>277</v>
      </c>
      <c r="T915" s="119" t="s">
        <v>752</v>
      </c>
      <c r="U915" s="126" t="s">
        <v>275</v>
      </c>
      <c r="V915" s="127">
        <v>253500</v>
      </c>
      <c r="W915" s="17">
        <f t="shared" si="100"/>
        <v>11110205</v>
      </c>
    </row>
    <row r="916" spans="14:23" ht="24.95" customHeight="1">
      <c r="N916" s="9">
        <v>11</v>
      </c>
      <c r="O916" s="16" t="str">
        <f t="shared" si="99"/>
        <v>110206ديوار يك آجره با آجر فشاري و ملات باتارد 1:2:8.‏</v>
      </c>
      <c r="P916" s="115" t="s">
        <v>1397</v>
      </c>
      <c r="Q916" s="9">
        <v>11</v>
      </c>
      <c r="R916" s="9" t="s">
        <v>738</v>
      </c>
      <c r="S916" s="9" t="s">
        <v>277</v>
      </c>
      <c r="T916" s="119" t="s">
        <v>753</v>
      </c>
      <c r="U916" s="126" t="s">
        <v>275</v>
      </c>
      <c r="V916" s="127">
        <v>259500</v>
      </c>
      <c r="W916" s="17">
        <f t="shared" si="100"/>
        <v>11110206</v>
      </c>
    </row>
    <row r="917" spans="14:23" ht="24.95" customHeight="1">
      <c r="N917" s="9">
        <v>11</v>
      </c>
      <c r="O917" s="16" t="str">
        <f t="shared" si="99"/>
        <v>110207ديوار يك آجره با آجر فشاري و ملات ماسه آهك ‏‏1:3.‏</v>
      </c>
      <c r="P917" s="115" t="s">
        <v>1398</v>
      </c>
      <c r="Q917" s="9">
        <v>11</v>
      </c>
      <c r="R917" s="9" t="s">
        <v>738</v>
      </c>
      <c r="S917" s="9" t="s">
        <v>277</v>
      </c>
      <c r="T917" s="119" t="s">
        <v>754</v>
      </c>
      <c r="U917" s="126" t="s">
        <v>275</v>
      </c>
      <c r="V917" s="127">
        <v>254500</v>
      </c>
      <c r="W917" s="17">
        <f t="shared" si="100"/>
        <v>11110207</v>
      </c>
    </row>
    <row r="918" spans="14:23" ht="24.95" customHeight="1">
      <c r="N918" s="9">
        <v>11</v>
      </c>
      <c r="O918" s="16" t="str">
        <f t="shared" si="99"/>
        <v>110208ديوار نيم آجره با آجر فشاري و ملات ماسه سيمان ‏‏1:6.‏</v>
      </c>
      <c r="P918" s="115" t="s">
        <v>1399</v>
      </c>
      <c r="Q918" s="9">
        <v>11</v>
      </c>
      <c r="R918" s="9" t="s">
        <v>738</v>
      </c>
      <c r="S918" s="9" t="s">
        <v>277</v>
      </c>
      <c r="T918" s="119" t="s">
        <v>755</v>
      </c>
      <c r="U918" s="126" t="s">
        <v>275</v>
      </c>
      <c r="V918" s="127">
        <v>130500</v>
      </c>
      <c r="W918" s="17">
        <f t="shared" si="100"/>
        <v>11110208</v>
      </c>
    </row>
    <row r="919" spans="14:23" ht="24.95" customHeight="1">
      <c r="N919" s="9">
        <v>11</v>
      </c>
      <c r="O919" s="16" t="str">
        <f t="shared" si="99"/>
        <v>110209ديوار نيم آجره با آجر فشاري و ملات باتارد 1:2:8.‏</v>
      </c>
      <c r="P919" s="115" t="s">
        <v>1400</v>
      </c>
      <c r="Q919" s="9">
        <v>11</v>
      </c>
      <c r="R919" s="9" t="s">
        <v>738</v>
      </c>
      <c r="S919" s="9" t="s">
        <v>277</v>
      </c>
      <c r="T919" s="119" t="s">
        <v>756</v>
      </c>
      <c r="U919" s="126" t="s">
        <v>275</v>
      </c>
      <c r="V919" s="127">
        <v>133000</v>
      </c>
      <c r="W919" s="17">
        <f t="shared" si="100"/>
        <v>11110209</v>
      </c>
    </row>
    <row r="920" spans="14:23" ht="24.95" customHeight="1">
      <c r="N920" s="9">
        <v>11</v>
      </c>
      <c r="O920" s="16" t="str">
        <f t="shared" si="99"/>
        <v>110210ديوار نيم آجره با آجر فشاري و ملات ماسه آهك ‏‏1:3.‏</v>
      </c>
      <c r="P920" s="115" t="s">
        <v>1401</v>
      </c>
      <c r="Q920" s="9">
        <v>11</v>
      </c>
      <c r="R920" s="9" t="s">
        <v>738</v>
      </c>
      <c r="S920" s="9" t="s">
        <v>277</v>
      </c>
      <c r="T920" s="119" t="s">
        <v>757</v>
      </c>
      <c r="U920" s="126" t="s">
        <v>275</v>
      </c>
      <c r="V920" s="127">
        <v>131000</v>
      </c>
      <c r="W920" s="17">
        <f t="shared" si="100"/>
        <v>11110210</v>
      </c>
    </row>
    <row r="921" spans="14:23" ht="24.95" customHeight="1">
      <c r="N921" s="9">
        <v>11</v>
      </c>
      <c r="O921" s="16" t="str">
        <f t="shared" si="99"/>
        <v>110211ديوار نيم آجره با آجرفشاري و ملات گچ و خاك.‏</v>
      </c>
      <c r="P921" s="115" t="s">
        <v>1402</v>
      </c>
      <c r="Q921" s="9">
        <v>11</v>
      </c>
      <c r="R921" s="9" t="s">
        <v>738</v>
      </c>
      <c r="S921" s="9" t="s">
        <v>277</v>
      </c>
      <c r="T921" s="119" t="s">
        <v>758</v>
      </c>
      <c r="U921" s="126" t="s">
        <v>275</v>
      </c>
      <c r="V921" s="127">
        <v>131500</v>
      </c>
      <c r="W921" s="17">
        <f t="shared" si="100"/>
        <v>11110211</v>
      </c>
    </row>
    <row r="922" spans="14:23" ht="24.95" customHeight="1">
      <c r="N922" s="9">
        <v>11</v>
      </c>
      <c r="O922" s="16" t="str">
        <f t="shared" si="99"/>
        <v>110212تيغه آجري به ضخامت 5 تا 6 سانتيمتر، با آجر ‏فشاري و ملات گچ و خاك.‏</v>
      </c>
      <c r="P922" s="115" t="s">
        <v>1403</v>
      </c>
      <c r="Q922" s="9">
        <v>11</v>
      </c>
      <c r="R922" s="9" t="s">
        <v>738</v>
      </c>
      <c r="S922" s="9" t="s">
        <v>277</v>
      </c>
      <c r="T922" s="119" t="s">
        <v>759</v>
      </c>
      <c r="U922" s="126" t="s">
        <v>275</v>
      </c>
      <c r="V922" s="127">
        <v>75600</v>
      </c>
      <c r="W922" s="17">
        <f t="shared" si="100"/>
        <v>11110212</v>
      </c>
    </row>
    <row r="923" spans="14:23" ht="24.95" customHeight="1">
      <c r="N923" s="9">
        <v>11</v>
      </c>
      <c r="O923" s="16" t="str">
        <f t="shared" si="99"/>
        <v>110301طاق زني بين تيرآهن (طاق ضربي)، با آجر فشاري يا ‏ماشيني سوراخ‌دار.‏</v>
      </c>
      <c r="P923" s="115" t="s">
        <v>1404</v>
      </c>
      <c r="Q923" s="9">
        <v>11</v>
      </c>
      <c r="R923" s="9" t="s">
        <v>738</v>
      </c>
      <c r="S923" s="9" t="s">
        <v>277</v>
      </c>
      <c r="T923" s="119" t="s">
        <v>760</v>
      </c>
      <c r="U923" s="126" t="s">
        <v>275</v>
      </c>
      <c r="V923" s="127">
        <v>77400</v>
      </c>
      <c r="W923" s="17">
        <f t="shared" si="100"/>
        <v>11110301</v>
      </c>
    </row>
    <row r="924" spans="14:23" ht="24.95" customHeight="1">
      <c r="N924" s="9">
        <v>11</v>
      </c>
      <c r="O924" s="16" t="str">
        <f t="shared" si="99"/>
        <v>110302دوغاب ريزي روي طاق آجري با دوغاب سيمان.‏</v>
      </c>
      <c r="P924" s="115" t="s">
        <v>2284</v>
      </c>
      <c r="Q924" s="9">
        <v>11</v>
      </c>
      <c r="R924" s="9" t="s">
        <v>738</v>
      </c>
      <c r="S924" s="9" t="s">
        <v>277</v>
      </c>
      <c r="T924" s="119" t="s">
        <v>761</v>
      </c>
      <c r="U924" s="126" t="s">
        <v>275</v>
      </c>
      <c r="V924" s="127">
        <v>4490</v>
      </c>
      <c r="W924" s="17">
        <f t="shared" si="100"/>
        <v>11110302</v>
      </c>
    </row>
    <row r="925" spans="14:23" ht="24.95" customHeight="1">
      <c r="N925" s="9">
        <v>11</v>
      </c>
      <c r="O925" s="16" t="str">
        <f t="shared" si="99"/>
        <v>110303دوغاب ريزي روي طاق آجري با دوغاب گچ.‏</v>
      </c>
      <c r="P925" s="115" t="s">
        <v>2285</v>
      </c>
      <c r="Q925" s="9">
        <v>11</v>
      </c>
      <c r="R925" s="9" t="s">
        <v>738</v>
      </c>
      <c r="S925" s="9" t="s">
        <v>277</v>
      </c>
      <c r="T925" s="119" t="s">
        <v>762</v>
      </c>
      <c r="U925" s="126" t="s">
        <v>275</v>
      </c>
      <c r="V925" s="127">
        <v>4380</v>
      </c>
      <c r="W925" s="17">
        <f t="shared" si="100"/>
        <v>11110303</v>
      </c>
    </row>
    <row r="926" spans="14:23" ht="24.95" customHeight="1">
      <c r="N926" s="9">
        <v>11</v>
      </c>
      <c r="O926" s="16" t="str">
        <f t="shared" si="99"/>
        <v>110304اضافه بهاي سقف سازي آجري به صورت آهن گم ‏براي نماي آجري ، نسبت به رديف‌هاي طاق زني.‏</v>
      </c>
      <c r="P926" s="115" t="s">
        <v>2286</v>
      </c>
      <c r="Q926" s="9">
        <v>11</v>
      </c>
      <c r="R926" s="9" t="s">
        <v>738</v>
      </c>
      <c r="S926" s="9" t="s">
        <v>277</v>
      </c>
      <c r="T926" s="119" t="s">
        <v>763</v>
      </c>
      <c r="U926" s="126" t="s">
        <v>275</v>
      </c>
      <c r="V926" s="127">
        <v>45100</v>
      </c>
      <c r="W926" s="17">
        <f t="shared" si="100"/>
        <v>11110304</v>
      </c>
    </row>
    <row r="927" spans="14:23" ht="24.95" customHeight="1">
      <c r="N927" s="9">
        <v>11</v>
      </c>
      <c r="O927" s="16" t="str">
        <f t="shared" si="99"/>
        <v>110401آجر كاري با بلوك سفالي (آجر تيغه اي) به ضخامت ‏‏8 تا11 سانتيمتر و ملات ماسه سيمان 1:6.‏</v>
      </c>
      <c r="P927" s="115" t="s">
        <v>1405</v>
      </c>
      <c r="Q927" s="9">
        <v>11</v>
      </c>
      <c r="R927" s="9" t="s">
        <v>738</v>
      </c>
      <c r="S927" s="9" t="s">
        <v>277</v>
      </c>
      <c r="T927" s="119" t="s">
        <v>764</v>
      </c>
      <c r="U927" s="126" t="s">
        <v>303</v>
      </c>
      <c r="V927" s="127">
        <v>1122500</v>
      </c>
      <c r="W927" s="17">
        <f t="shared" si="100"/>
        <v>11110401</v>
      </c>
    </row>
    <row r="928" spans="14:23" ht="24.95" customHeight="1">
      <c r="N928" s="9">
        <v>11</v>
      </c>
      <c r="O928" s="16" t="str">
        <f t="shared" si="99"/>
        <v>110402آجر كاري با بلوك سفالي (آجر تيغه اي) به ضخامت ‏‏12 تا 22 سانتيمتر و ملات ماسه سيمان 1:6.‏</v>
      </c>
      <c r="P928" s="115" t="s">
        <v>1406</v>
      </c>
      <c r="Q928" s="9">
        <v>11</v>
      </c>
      <c r="R928" s="9" t="s">
        <v>738</v>
      </c>
      <c r="S928" s="9" t="s">
        <v>277</v>
      </c>
      <c r="T928" s="119" t="s">
        <v>765</v>
      </c>
      <c r="U928" s="126" t="s">
        <v>303</v>
      </c>
      <c r="V928" s="127">
        <v>1082000</v>
      </c>
      <c r="W928" s="17">
        <f t="shared" si="100"/>
        <v>11110402</v>
      </c>
    </row>
    <row r="929" spans="14:23" ht="24.95" customHeight="1">
      <c r="N929" s="9">
        <v>11</v>
      </c>
      <c r="O929" s="16" t="str">
        <f t="shared" si="99"/>
        <v>110403آجركاري با بلوك سفالي (آجر تيغه اي) به ضخامت ‏بيش از 22 سانتيمتر و ملات ماسه سيمان 1:6.‏</v>
      </c>
      <c r="P929" s="115" t="s">
        <v>1407</v>
      </c>
      <c r="Q929" s="9">
        <v>11</v>
      </c>
      <c r="R929" s="9" t="s">
        <v>738</v>
      </c>
      <c r="S929" s="9" t="s">
        <v>277</v>
      </c>
      <c r="T929" s="119" t="s">
        <v>766</v>
      </c>
      <c r="U929" s="126" t="s">
        <v>303</v>
      </c>
      <c r="V929" s="127">
        <v>1055500</v>
      </c>
      <c r="W929" s="17">
        <f t="shared" si="100"/>
        <v>11110403</v>
      </c>
    </row>
    <row r="930" spans="14:23" ht="24.95" customHeight="1">
      <c r="N930" s="9">
        <v>11</v>
      </c>
      <c r="O930" s="16" t="str">
        <f t="shared" si="99"/>
        <v>110501آجر كاري با آجر ماشيني سوراخ دار به ابعاد آجر ‏فشاري به ضخامت يك و نيم آجر و بيشتر، با ملات ‏ماسه سيمان 1:6.‏</v>
      </c>
      <c r="P930" s="115" t="s">
        <v>1408</v>
      </c>
      <c r="Q930" s="9">
        <v>11</v>
      </c>
      <c r="R930" s="9" t="s">
        <v>738</v>
      </c>
      <c r="S930" s="9" t="s">
        <v>277</v>
      </c>
      <c r="T930" s="119" t="s">
        <v>767</v>
      </c>
      <c r="U930" s="126" t="s">
        <v>303</v>
      </c>
      <c r="V930" s="127">
        <v>1115000</v>
      </c>
      <c r="W930" s="17">
        <f t="shared" si="100"/>
        <v>11110501</v>
      </c>
    </row>
    <row r="931" spans="14:23" ht="24.95" customHeight="1">
      <c r="N931" s="9">
        <v>11</v>
      </c>
      <c r="O931" s="16" t="str">
        <f t="shared" si="99"/>
        <v>110502ديوار يك آجره با آجر ماشيني سوراخدار به ابعاد آجر ‏فشاري، با ملات ماسه سيمان 1:6.‏</v>
      </c>
      <c r="P931" s="115" t="s">
        <v>1409</v>
      </c>
      <c r="Q931" s="9">
        <v>11</v>
      </c>
      <c r="R931" s="9" t="s">
        <v>738</v>
      </c>
      <c r="S931" s="9" t="s">
        <v>277</v>
      </c>
      <c r="T931" s="119" t="s">
        <v>768</v>
      </c>
      <c r="U931" s="126" t="s">
        <v>275</v>
      </c>
      <c r="V931" s="127">
        <v>246500</v>
      </c>
      <c r="W931" s="17">
        <f t="shared" si="100"/>
        <v>11110502</v>
      </c>
    </row>
    <row r="932" spans="14:23" ht="24.95" customHeight="1">
      <c r="N932" s="9">
        <v>11</v>
      </c>
      <c r="O932" s="16" t="str">
        <f t="shared" si="99"/>
        <v>110503ديوار نيم آجره با آجر ماشيني سوراخدار به ابعاد آجر ‏فشاري، با ملات ماسه سيمان 1:6.‏</v>
      </c>
      <c r="P932" s="115" t="s">
        <v>1410</v>
      </c>
      <c r="Q932" s="9">
        <v>11</v>
      </c>
      <c r="R932" s="9" t="s">
        <v>738</v>
      </c>
      <c r="S932" s="9" t="s">
        <v>277</v>
      </c>
      <c r="T932" s="119" t="s">
        <v>769</v>
      </c>
      <c r="U932" s="126" t="s">
        <v>275</v>
      </c>
      <c r="V932" s="127">
        <v>127000</v>
      </c>
      <c r="W932" s="17">
        <f t="shared" si="100"/>
        <v>11110503</v>
      </c>
    </row>
    <row r="933" spans="14:23" ht="24.95" customHeight="1">
      <c r="N933" s="9">
        <v>11</v>
      </c>
      <c r="O933" s="16" t="str">
        <f t="shared" si="99"/>
        <v>110504تيغه آجري به ضخامت 5 تا 6 سانتيمتر با آجر ماشيني ‏سوراخدار به ابعاد آجر فشاري، با ملات گچ و خاك.‏</v>
      </c>
      <c r="P933" s="115" t="s">
        <v>1411</v>
      </c>
      <c r="Q933" s="9">
        <v>11</v>
      </c>
      <c r="R933" s="9" t="s">
        <v>738</v>
      </c>
      <c r="S933" s="9" t="s">
        <v>277</v>
      </c>
      <c r="T933" s="119" t="s">
        <v>770</v>
      </c>
      <c r="U933" s="126" t="s">
        <v>275</v>
      </c>
      <c r="V933" s="127">
        <v>73900</v>
      </c>
      <c r="W933" s="17">
        <f t="shared" si="100"/>
        <v>11110504</v>
      </c>
    </row>
    <row r="934" spans="14:23" ht="24.95" customHeight="1">
      <c r="N934" s="9">
        <v>11</v>
      </c>
      <c r="O934" s="16" t="str">
        <f t="shared" si="99"/>
        <v>110601نماچيني با آجر ماشيني سوراخدار (سفال) به ابعاد ‏آجرفشاري به‌صورت نيم آجره و ملات ماسه سيمان ‏‏1:6 .‏</v>
      </c>
      <c r="P934" s="115" t="s">
        <v>1412</v>
      </c>
      <c r="Q934" s="9">
        <v>11</v>
      </c>
      <c r="R934" s="9" t="s">
        <v>738</v>
      </c>
      <c r="S934" s="9" t="s">
        <v>277</v>
      </c>
      <c r="T934" s="119" t="s">
        <v>771</v>
      </c>
      <c r="U934" s="126" t="s">
        <v>275</v>
      </c>
      <c r="V934" s="127">
        <v>281500</v>
      </c>
      <c r="W934" s="17">
        <f t="shared" si="100"/>
        <v>11110601</v>
      </c>
    </row>
    <row r="935" spans="14:23" ht="24.95" customHeight="1">
      <c r="N935" s="9">
        <v>11</v>
      </c>
      <c r="O935" s="16" t="str">
        <f t="shared" si="99"/>
        <v>110602نماچيني با آجرماشيني سوراخدار (سفال) به ضخامت ‏حدود 4 سانتيمتر، به‌صورت نيم آجره و ملات ماسه ‏سيمان 1:6 .‏</v>
      </c>
      <c r="P935" s="115" t="s">
        <v>1413</v>
      </c>
      <c r="Q935" s="9">
        <v>11</v>
      </c>
      <c r="R935" s="9" t="s">
        <v>738</v>
      </c>
      <c r="S935" s="9" t="s">
        <v>277</v>
      </c>
      <c r="T935" s="119" t="s">
        <v>772</v>
      </c>
      <c r="U935" s="126" t="s">
        <v>275</v>
      </c>
      <c r="V935" s="127">
        <v>366500</v>
      </c>
      <c r="W935" s="17">
        <f t="shared" si="100"/>
        <v>11110602</v>
      </c>
    </row>
    <row r="936" spans="14:23" ht="24.95" customHeight="1">
      <c r="N936" s="9">
        <v>11</v>
      </c>
      <c r="O936" s="16" t="str">
        <f t="shared" si="99"/>
        <v>110603نماچيني باآجرماشيني سوراخدار (سفال) به ضخامت ‏حدود 3 سانتيمتر، به‌صورت نيم آجره و ملات ماسه ‏سيمان 1:6 .‏</v>
      </c>
      <c r="P936" s="115" t="s">
        <v>1414</v>
      </c>
      <c r="Q936" s="9">
        <v>11</v>
      </c>
      <c r="R936" s="9" t="s">
        <v>738</v>
      </c>
      <c r="S936" s="9" t="s">
        <v>277</v>
      </c>
      <c r="T936" s="119" t="s">
        <v>773</v>
      </c>
      <c r="U936" s="126" t="s">
        <v>275</v>
      </c>
      <c r="V936" s="127">
        <v>448000</v>
      </c>
      <c r="W936" s="17">
        <f t="shared" si="100"/>
        <v>11110603</v>
      </c>
    </row>
    <row r="937" spans="14:23" ht="24.95" customHeight="1">
      <c r="N937" s="9">
        <v>11</v>
      </c>
      <c r="O937" s="16" t="str">
        <f t="shared" si="99"/>
        <v>110701نما چيني با آجر قزاقي، به ابعاد آجر فشاري، ‏به‌صورت نيم آجره و ملات ماسه سيمان 1:6 .‏</v>
      </c>
      <c r="P937" s="115" t="s">
        <v>1415</v>
      </c>
      <c r="Q937" s="9">
        <v>11</v>
      </c>
      <c r="R937" s="9" t="s">
        <v>738</v>
      </c>
      <c r="S937" s="9" t="s">
        <v>277</v>
      </c>
      <c r="T937" s="119" t="s">
        <v>774</v>
      </c>
      <c r="U937" s="126" t="s">
        <v>275</v>
      </c>
      <c r="V937" s="127">
        <v>307500</v>
      </c>
      <c r="W937" s="17">
        <f t="shared" si="100"/>
        <v>11110701</v>
      </c>
    </row>
    <row r="938" spans="14:23" ht="24.95" customHeight="1">
      <c r="N938" s="9">
        <v>11</v>
      </c>
      <c r="O938" s="16" t="str">
        <f t="shared" si="99"/>
        <v>110702نماچيني با آجر قزاقي، به ضخامت حدود 4 سانتيمتر، ‏به‌صورت نيم آجره و ملات ماسه سيمان 1:6 .‏</v>
      </c>
      <c r="P938" s="115" t="s">
        <v>1416</v>
      </c>
      <c r="Q938" s="9">
        <v>11</v>
      </c>
      <c r="R938" s="9" t="s">
        <v>738</v>
      </c>
      <c r="S938" s="9" t="s">
        <v>277</v>
      </c>
      <c r="T938" s="119" t="s">
        <v>775</v>
      </c>
      <c r="U938" s="126" t="s">
        <v>275</v>
      </c>
      <c r="V938" s="127">
        <v>371000</v>
      </c>
      <c r="W938" s="17">
        <f t="shared" si="100"/>
        <v>11110702</v>
      </c>
    </row>
    <row r="939" spans="14:23" ht="24.95" customHeight="1">
      <c r="N939" s="9">
        <v>11</v>
      </c>
      <c r="O939" s="16" t="str">
        <f t="shared" si="99"/>
        <v>110703نما چيني با آجر قزاقي ، به ضخامت حدود 3 ‏سانتيمتر، به‌صورت نيم آجره و ملات ماسه سيمان 1:6 ‏‏.‏</v>
      </c>
      <c r="P939" s="115" t="s">
        <v>1417</v>
      </c>
      <c r="Q939" s="9">
        <v>11</v>
      </c>
      <c r="R939" s="9" t="s">
        <v>738</v>
      </c>
      <c r="S939" s="9" t="s">
        <v>277</v>
      </c>
      <c r="T939" s="119" t="s">
        <v>776</v>
      </c>
      <c r="U939" s="126" t="s">
        <v>275</v>
      </c>
      <c r="V939" s="127">
        <v>419500</v>
      </c>
      <c r="W939" s="17">
        <f t="shared" si="100"/>
        <v>11110703</v>
      </c>
    </row>
    <row r="940" spans="14:23" ht="24.95" customHeight="1">
      <c r="N940" s="9">
        <v>11</v>
      </c>
      <c r="O940" s="16" t="str">
        <f t="shared" si="99"/>
        <v>110801اضافه بهاي نماسازي نسبت به رديف‌هاي آجرچيني ‏با آجر فشاري ، آجر ماسه آهكي و آجر ماشيني ‏سوراخ‌دار.‏</v>
      </c>
      <c r="P940" s="115" t="s">
        <v>1418</v>
      </c>
      <c r="Q940" s="9">
        <v>11</v>
      </c>
      <c r="R940" s="9" t="s">
        <v>738</v>
      </c>
      <c r="S940" s="9" t="s">
        <v>277</v>
      </c>
      <c r="T940" s="119" t="s">
        <v>777</v>
      </c>
      <c r="U940" s="126" t="s">
        <v>275</v>
      </c>
      <c r="V940" s="127">
        <v>62500</v>
      </c>
      <c r="W940" s="17">
        <f t="shared" si="100"/>
        <v>11110801</v>
      </c>
    </row>
    <row r="941" spans="14:23" ht="24.95" customHeight="1">
      <c r="N941" s="9">
        <v>11</v>
      </c>
      <c r="O941" s="16" t="str">
        <f t="shared" si="99"/>
        <v>110802اضافه بهاي نماسازي نسبت به رديف‌هاي آجر چيني ‏با آجرفشاري ، درصورتي كه در نما از آجر سفال ‏سوراخدار ماشيني به ابعاد آجر فشاري استفاده شود.‏</v>
      </c>
      <c r="P941" s="115" t="s">
        <v>1419</v>
      </c>
      <c r="Q941" s="9">
        <v>11</v>
      </c>
      <c r="R941" s="9" t="s">
        <v>738</v>
      </c>
      <c r="S941" s="9" t="s">
        <v>277</v>
      </c>
      <c r="T941" s="119" t="s">
        <v>778</v>
      </c>
      <c r="U941" s="126" t="s">
        <v>275</v>
      </c>
      <c r="V941" s="127">
        <v>63700</v>
      </c>
      <c r="W941" s="17">
        <f t="shared" si="100"/>
        <v>11110802</v>
      </c>
    </row>
    <row r="942" spans="14:23" ht="24.95" customHeight="1">
      <c r="N942" s="9">
        <v>11</v>
      </c>
      <c r="O942" s="16" t="str">
        <f t="shared" si="99"/>
        <v>110803اضافه بهاي نماسازي نسبت به رديف‌هاي آجر چيني ‏با آجر ماسه آهكي، در صورتي كه در نما از آجر ‏سفال سوراخدار ماشيني به ابعاد آجر فشاري استفاده ‏شود.‏</v>
      </c>
      <c r="P942" s="115" t="s">
        <v>1420</v>
      </c>
      <c r="Q942" s="9">
        <v>11</v>
      </c>
      <c r="R942" s="9" t="s">
        <v>738</v>
      </c>
      <c r="S942" s="9" t="s">
        <v>277</v>
      </c>
      <c r="T942" s="119" t="s">
        <v>779</v>
      </c>
      <c r="U942" s="126" t="s">
        <v>275</v>
      </c>
      <c r="V942" s="127">
        <v>33100</v>
      </c>
      <c r="W942" s="17">
        <f t="shared" si="100"/>
        <v>11110803</v>
      </c>
    </row>
    <row r="943" spans="14:23" ht="24.95" customHeight="1">
      <c r="N943" s="9">
        <v>11</v>
      </c>
      <c r="O943" s="16" t="str">
        <f t="shared" si="99"/>
        <v>110804اضافه بهاي نما سازي نسبت به رديف‌هاي آجر چيني ‏با آجر فشاري، در صورتي كه در نما از آجر قزاقي، به ‏ابعاد آجر فشاري استفاده شود.‏</v>
      </c>
      <c r="P943" s="115" t="s">
        <v>1421</v>
      </c>
      <c r="Q943" s="9">
        <v>11</v>
      </c>
      <c r="R943" s="9" t="s">
        <v>738</v>
      </c>
      <c r="S943" s="9" t="s">
        <v>277</v>
      </c>
      <c r="T943" s="119" t="s">
        <v>780</v>
      </c>
      <c r="U943" s="126" t="s">
        <v>275</v>
      </c>
      <c r="V943" s="127">
        <v>104500</v>
      </c>
      <c r="W943" s="17">
        <f t="shared" si="100"/>
        <v>11110804</v>
      </c>
    </row>
    <row r="944" spans="14:23" ht="24.95" customHeight="1">
      <c r="N944" s="9">
        <v>11</v>
      </c>
      <c r="O944" s="16" t="str">
        <f t="shared" si="99"/>
        <v>110805اضافه بهاي نما سازي به رديف‌هاي آجر چيني با آجر ‏ماسه آهكي، در صورتي كه در نما از آجر قزاقي، به ‏ابعادآجر فشاري استفاده شود.‏</v>
      </c>
      <c r="P944" s="115" t="s">
        <v>1422</v>
      </c>
      <c r="Q944" s="9">
        <v>11</v>
      </c>
      <c r="R944" s="9" t="s">
        <v>738</v>
      </c>
      <c r="S944" s="9" t="s">
        <v>277</v>
      </c>
      <c r="T944" s="119" t="s">
        <v>781</v>
      </c>
      <c r="U944" s="126" t="s">
        <v>275</v>
      </c>
      <c r="V944" s="127">
        <v>78800</v>
      </c>
      <c r="W944" s="17">
        <f t="shared" si="100"/>
        <v>11110805</v>
      </c>
    </row>
    <row r="945" spans="14:23" ht="24.95" customHeight="1">
      <c r="N945" s="9">
        <v>11</v>
      </c>
      <c r="O945" s="16" t="str">
        <f t="shared" si="99"/>
        <v>110806اضافه بها به رديف‌هاي نماچيني بابت آب ساب ‏نمودن آجر.‏</v>
      </c>
      <c r="P945" s="115" t="s">
        <v>1423</v>
      </c>
      <c r="Q945" s="9">
        <v>11</v>
      </c>
      <c r="R945" s="9" t="s">
        <v>738</v>
      </c>
      <c r="S945" s="9" t="s">
        <v>277</v>
      </c>
      <c r="T945" s="119" t="s">
        <v>782</v>
      </c>
      <c r="U945" s="126" t="s">
        <v>275</v>
      </c>
      <c r="V945" s="127">
        <v>75900</v>
      </c>
      <c r="W945" s="17">
        <f t="shared" si="100"/>
        <v>11110806</v>
      </c>
    </row>
    <row r="946" spans="14:23" ht="24.95" customHeight="1">
      <c r="N946" s="9">
        <v>11</v>
      </c>
      <c r="O946" s="16" t="str">
        <f t="shared" si="99"/>
        <v>110807اضافه بها به رديف‌هاي نما چيني بابت تراش و ‏كشويي نمودن آجر.‏</v>
      </c>
      <c r="P946" s="115" t="s">
        <v>1424</v>
      </c>
      <c r="Q946" s="9">
        <v>11</v>
      </c>
      <c r="R946" s="9" t="s">
        <v>738</v>
      </c>
      <c r="S946" s="9" t="s">
        <v>277</v>
      </c>
      <c r="T946" s="119" t="s">
        <v>783</v>
      </c>
      <c r="U946" s="126" t="s">
        <v>275</v>
      </c>
      <c r="V946" s="127">
        <v>59600</v>
      </c>
      <c r="W946" s="17">
        <f t="shared" si="100"/>
        <v>11110807</v>
      </c>
    </row>
    <row r="947" spans="14:23" ht="24.95" customHeight="1">
      <c r="N947" s="9">
        <v>11</v>
      </c>
      <c r="O947" s="16" t="str">
        <f t="shared" si="99"/>
        <v>110808اضافه بها به رديف‌هاي نماچيني، در صورتي كه ‏آجرها به صورت هره چيده شود (اندازه گيري روي ‏سطح قابل رويت).‏</v>
      </c>
      <c r="P947" s="115" t="s">
        <v>1425</v>
      </c>
      <c r="Q947" s="9">
        <v>11</v>
      </c>
      <c r="R947" s="9" t="s">
        <v>738</v>
      </c>
      <c r="S947" s="9" t="s">
        <v>277</v>
      </c>
      <c r="T947" s="119" t="s">
        <v>784</v>
      </c>
      <c r="U947" s="126" t="s">
        <v>275</v>
      </c>
      <c r="V947" s="127">
        <v>104500</v>
      </c>
      <c r="W947" s="17">
        <f t="shared" si="100"/>
        <v>11110808</v>
      </c>
    </row>
    <row r="948" spans="14:23" ht="24.95" customHeight="1">
      <c r="N948" s="9">
        <v>11</v>
      </c>
      <c r="O948" s="16" t="str">
        <f t="shared" si="99"/>
        <v>110809اضافه بهاي ديوار چيني به صورت ديوار دو جداره، به ‏ازاي هر متر مربع ديوار دو جداره كه هم زمان چيده ‏شود. (يک طرف اندازه‌گيري مي‌شود).‏</v>
      </c>
      <c r="P948" s="115" t="s">
        <v>1426</v>
      </c>
      <c r="Q948" s="9">
        <v>11</v>
      </c>
      <c r="R948" s="9" t="s">
        <v>738</v>
      </c>
      <c r="S948" s="9" t="s">
        <v>277</v>
      </c>
      <c r="T948" s="119" t="s">
        <v>785</v>
      </c>
      <c r="U948" s="126" t="s">
        <v>275</v>
      </c>
      <c r="V948" s="127">
        <v>9740</v>
      </c>
      <c r="W948" s="17">
        <f t="shared" si="100"/>
        <v>11110809</v>
      </c>
    </row>
    <row r="949" spans="14:23" ht="24.95" customHeight="1">
      <c r="N949" s="9">
        <v>11</v>
      </c>
      <c r="O949" s="16" t="str">
        <f t="shared" si="99"/>
        <v>110810اضافه بها براي هر نوع آجر كاري كه در پايين تراز ‏آب انجام شود و آبكشي حين انجام كار با تلمبه ‏موتوري الزامي باشد.‏</v>
      </c>
      <c r="P949" s="115" t="s">
        <v>1427</v>
      </c>
      <c r="Q949" s="9">
        <v>11</v>
      </c>
      <c r="R949" s="9" t="s">
        <v>738</v>
      </c>
      <c r="S949" s="9" t="s">
        <v>277</v>
      </c>
      <c r="T949" s="119" t="s">
        <v>786</v>
      </c>
      <c r="U949" s="126" t="s">
        <v>303</v>
      </c>
      <c r="V949" s="127">
        <v>104000</v>
      </c>
      <c r="W949" s="17">
        <f t="shared" si="100"/>
        <v>11110810</v>
      </c>
    </row>
    <row r="950" spans="14:23" ht="24.95" customHeight="1">
      <c r="N950" s="9">
        <v>11</v>
      </c>
      <c r="O950" s="16" t="str">
        <f t="shared" si="99"/>
        <v>110811اضافه بها به هر نوع آجر كاري، براي كار در داخل ‏چاه يا قنات يا مجاري زيرزميني در هر عمق و به هر ‏طول.‏</v>
      </c>
      <c r="P950" s="115" t="s">
        <v>1428</v>
      </c>
      <c r="Q950" s="9">
        <v>11</v>
      </c>
      <c r="R950" s="9" t="s">
        <v>738</v>
      </c>
      <c r="S950" s="9" t="s">
        <v>277</v>
      </c>
      <c r="T950" s="119" t="s">
        <v>787</v>
      </c>
      <c r="U950" s="126" t="s">
        <v>303</v>
      </c>
      <c r="V950" s="127">
        <v>467000</v>
      </c>
      <c r="W950" s="17">
        <f t="shared" si="100"/>
        <v>11110811</v>
      </c>
    </row>
    <row r="951" spans="14:23" ht="24.95" customHeight="1">
      <c r="N951" s="9">
        <v>11</v>
      </c>
      <c r="O951" s="16" t="str">
        <f t="shared" si="99"/>
        <v>110901شفته ريزي با خاك محل و 150 كيلوگرم آهك ‏شكفته در مترمكعب شفته.‏</v>
      </c>
      <c r="P951" s="115" t="s">
        <v>1429</v>
      </c>
      <c r="Q951" s="9">
        <v>11</v>
      </c>
      <c r="R951" s="9" t="s">
        <v>738</v>
      </c>
      <c r="S951" s="9" t="s">
        <v>277</v>
      </c>
      <c r="T951" s="119" t="s">
        <v>788</v>
      </c>
      <c r="U951" s="126" t="s">
        <v>303</v>
      </c>
      <c r="V951" s="127">
        <v>298000</v>
      </c>
      <c r="W951" s="17">
        <f t="shared" si="100"/>
        <v>11110901</v>
      </c>
    </row>
    <row r="952" spans="14:23" ht="24.95" customHeight="1">
      <c r="N952" s="9">
        <v>11</v>
      </c>
      <c r="O952" s="16" t="str">
        <f t="shared" si="99"/>
        <v>110902شفته ريزي با خاك تهيه شده مناسب شن دار از ‏خارج محل به هر فاصله، با150 كيلوگرم آهك ‏شكفته در مترمكعب شفته.‏</v>
      </c>
      <c r="P952" s="115" t="s">
        <v>1430</v>
      </c>
      <c r="Q952" s="9">
        <v>11</v>
      </c>
      <c r="R952" s="9" t="s">
        <v>738</v>
      </c>
      <c r="S952" s="9" t="s">
        <v>277</v>
      </c>
      <c r="T952" s="119" t="s">
        <v>789</v>
      </c>
      <c r="U952" s="126" t="s">
        <v>303</v>
      </c>
      <c r="V952" s="127">
        <v>426000</v>
      </c>
      <c r="W952" s="17">
        <f t="shared" si="100"/>
        <v>11110902</v>
      </c>
    </row>
    <row r="953" spans="14:23" ht="24.95" customHeight="1">
      <c r="N953" s="9">
        <v>11</v>
      </c>
      <c r="O953" s="16" t="str">
        <f t="shared" si="99"/>
        <v>110903اضافه بها به رديف 110901، براي اضافه كردن شن و ‏ماسه، به اندازه هر ده درصد كه به حجم خاك محل ‏اضافه شود.‏</v>
      </c>
      <c r="P953" s="115" t="s">
        <v>1431</v>
      </c>
      <c r="Q953" s="9">
        <v>11</v>
      </c>
      <c r="R953" s="9" t="s">
        <v>738</v>
      </c>
      <c r="S953" s="9" t="s">
        <v>277</v>
      </c>
      <c r="T953" s="119" t="s">
        <v>790</v>
      </c>
      <c r="U953" s="126" t="s">
        <v>303</v>
      </c>
      <c r="V953" s="127">
        <v>19100</v>
      </c>
      <c r="W953" s="17">
        <f t="shared" si="100"/>
        <v>11110903</v>
      </c>
    </row>
    <row r="954" spans="14:23" ht="24.95" customHeight="1">
      <c r="N954" s="9">
        <v>11</v>
      </c>
      <c r="O954" s="16" t="str">
        <f t="shared" si="99"/>
        <v>110904اضافه بها به رديف‌هاي 110901 و 110902، براي ‏افزايش هر50 كيلو گرم آهك شكفته در مترمكعب ‏شفته. كسر50 كيلو به تناسب محاسبه مي‌شود.‏</v>
      </c>
      <c r="P954" s="115" t="s">
        <v>1432</v>
      </c>
      <c r="Q954" s="9">
        <v>11</v>
      </c>
      <c r="R954" s="9" t="s">
        <v>738</v>
      </c>
      <c r="S954" s="9" t="s">
        <v>277</v>
      </c>
      <c r="T954" s="119" t="s">
        <v>791</v>
      </c>
      <c r="U954" s="126" t="s">
        <v>303</v>
      </c>
      <c r="V954" s="127">
        <v>61900</v>
      </c>
      <c r="W954" s="17">
        <f t="shared" si="100"/>
        <v>11110904</v>
      </c>
    </row>
    <row r="955" spans="14:23" ht="24.95" customHeight="1">
      <c r="N955" s="9">
        <v>11</v>
      </c>
      <c r="O955" s="16" t="str">
        <f t="shared" si="99"/>
        <v>110905كسربها به رديف‌هاي 110901 و 110902، براي ‏كاهش هر 50 كيلو گرم، آهك شكفته در متر مكعب ‏شفته. كسر 50 كيلو به تناسب محاسبه مي شود.‏</v>
      </c>
      <c r="P955" s="115" t="s">
        <v>1433</v>
      </c>
      <c r="Q955" s="9">
        <v>11</v>
      </c>
      <c r="R955" s="9" t="s">
        <v>738</v>
      </c>
      <c r="S955" s="9" t="s">
        <v>277</v>
      </c>
      <c r="T955" s="119" t="s">
        <v>792</v>
      </c>
      <c r="U955" s="126" t="s">
        <v>303</v>
      </c>
      <c r="V955" s="127">
        <v>-61900</v>
      </c>
      <c r="W955" s="17">
        <f t="shared" si="100"/>
        <v>11110905</v>
      </c>
    </row>
    <row r="956" spans="14:23" ht="24.95" customHeight="1">
      <c r="N956" s="9">
        <v>11</v>
      </c>
      <c r="O956" s="16" t="str">
        <f t="shared" si="99"/>
        <v>111001نماچيني با آجر پلاك (دوغابي) با سطح مقطع تا 10 ‏سانتيمتر مربع باملات ماسه سيمان 1:5، شامل ‏دوغاب‌ريزي درپشت آجر.‏</v>
      </c>
      <c r="P956" s="115" t="s">
        <v>1434</v>
      </c>
      <c r="Q956" s="9">
        <v>11</v>
      </c>
      <c r="R956" s="9" t="s">
        <v>738</v>
      </c>
      <c r="S956" s="9" t="s">
        <v>277</v>
      </c>
      <c r="T956" s="119" t="s">
        <v>793</v>
      </c>
      <c r="U956" s="126" t="s">
        <v>275</v>
      </c>
      <c r="V956" s="127">
        <v>304000</v>
      </c>
      <c r="W956" s="17">
        <f t="shared" si="100"/>
        <v>11111001</v>
      </c>
    </row>
    <row r="957" spans="14:23" ht="24.95" customHeight="1">
      <c r="N957" s="9">
        <v>11</v>
      </c>
      <c r="O957" s="16" t="str">
        <f t="shared" si="99"/>
        <v>111002نماچيني با آجر پلاك (دوغابي) با سطح مقطع بيش از ‏‏10 سانتيمتر مربع باملات ماسه سيمان 1:5، شامل ‏دوغاب ريزي درپشت آجر.‏</v>
      </c>
      <c r="P957" s="115" t="s">
        <v>1435</v>
      </c>
      <c r="Q957" s="157">
        <v>11</v>
      </c>
      <c r="R957" s="157" t="s">
        <v>738</v>
      </c>
      <c r="S957" s="9" t="s">
        <v>277</v>
      </c>
      <c r="T957" s="119" t="s">
        <v>794</v>
      </c>
      <c r="U957" s="126" t="s">
        <v>275</v>
      </c>
      <c r="V957" s="127">
        <v>331500</v>
      </c>
      <c r="W957" s="17">
        <f t="shared" si="100"/>
        <v>11111002</v>
      </c>
    </row>
    <row r="958" spans="14:23" ht="24.95" customHeight="1">
      <c r="N958" s="9">
        <v>12</v>
      </c>
      <c r="O958" s="16" t="str">
        <f t="shared" si="99"/>
        <v>120101تهيه و نصب جدول‌هاي بتني پيش ساخته با سطح ‏مقطع تا 0.05 مترمربع با بتن به عيار250 كيلوگرم ‏سيمان در مترمكعب و ملات ماسه سيمان 1:5‏‎.‎</v>
      </c>
      <c r="P958" s="117" t="s">
        <v>1436</v>
      </c>
      <c r="Q958" s="9">
        <v>12</v>
      </c>
      <c r="R958" s="9" t="s">
        <v>795</v>
      </c>
      <c r="S958" s="9" t="s">
        <v>277</v>
      </c>
      <c r="T958" s="119" t="s">
        <v>2132</v>
      </c>
      <c r="U958" s="126" t="s">
        <v>303</v>
      </c>
      <c r="V958" s="150">
        <v>2452000</v>
      </c>
      <c r="W958" s="17">
        <f t="shared" si="100"/>
        <v>11120101</v>
      </c>
    </row>
    <row r="959" spans="14:23" ht="24.95" customHeight="1">
      <c r="N959" s="9">
        <v>12</v>
      </c>
      <c r="O959" s="16" t="str">
        <f t="shared" si="99"/>
        <v>120102تهيه و نصب جدول‌هاي بتني پيش ساخته با سطح ‏مقطع بيش از 0.05 تا 0.1 مترمربع با بتن به عيار250 ‏كيلو گرم سيمان در مترمكعب و ملات ماسه سيمان ‏‏1:5.‏</v>
      </c>
      <c r="P959" s="115" t="s">
        <v>1437</v>
      </c>
      <c r="Q959" s="9">
        <v>12</v>
      </c>
      <c r="R959" s="9" t="s">
        <v>795</v>
      </c>
      <c r="S959" s="9" t="s">
        <v>277</v>
      </c>
      <c r="T959" s="119" t="s">
        <v>2133</v>
      </c>
      <c r="U959" s="126" t="s">
        <v>303</v>
      </c>
      <c r="V959" s="127">
        <v>2041000</v>
      </c>
      <c r="W959" s="17">
        <f t="shared" si="100"/>
        <v>11120102</v>
      </c>
    </row>
    <row r="960" spans="14:23" ht="24.95" customHeight="1">
      <c r="N960" s="9">
        <v>12</v>
      </c>
      <c r="O960" s="16" t="str">
        <f t="shared" si="99"/>
        <v>120103تهيه و نصب جدول‌هاي بتني پيش ساخته با سطح ‏مقطع بيش از 0.1 متر مربع با بتن به عيار250 كيلو ‏گرم سيمان در متر مكعب و ملات ماسه سيمان 1:5.‏</v>
      </c>
      <c r="P960" s="115" t="s">
        <v>1438</v>
      </c>
      <c r="Q960" s="9">
        <v>12</v>
      </c>
      <c r="R960" s="9" t="s">
        <v>795</v>
      </c>
      <c r="S960" s="9" t="s">
        <v>277</v>
      </c>
      <c r="T960" s="119" t="s">
        <v>2134</v>
      </c>
      <c r="U960" s="126" t="s">
        <v>303</v>
      </c>
      <c r="V960" s="127">
        <v>1608500</v>
      </c>
      <c r="W960" s="17">
        <f t="shared" si="100"/>
        <v>11120103</v>
      </c>
    </row>
    <row r="961" spans="14:23" ht="24.95" customHeight="1">
      <c r="N961" s="9">
        <v>12</v>
      </c>
      <c r="O961" s="16" t="str">
        <f t="shared" si="99"/>
        <v>120104تهيه و نصب جدول‌هاي بتني پيـش ساخته  ‏پرسي با سطح مقطع تا 0.36 متر مربع و با حداقل مقاومت فشاري ‏استوانه‌اي استاندارد 280 کيلوگرم بر سانتيمتر مربع.‏</v>
      </c>
      <c r="P961" s="115" t="s">
        <v>1439</v>
      </c>
      <c r="Q961" s="9">
        <v>12</v>
      </c>
      <c r="R961" s="9" t="s">
        <v>795</v>
      </c>
      <c r="S961" s="9" t="s">
        <v>277</v>
      </c>
      <c r="T961" s="119" t="s">
        <v>2290</v>
      </c>
      <c r="U961" s="126" t="s">
        <v>303</v>
      </c>
      <c r="V961" s="127">
        <v>1652500</v>
      </c>
      <c r="W961" s="17">
        <f t="shared" si="100"/>
        <v>11120104</v>
      </c>
    </row>
    <row r="962" spans="14:23" ht="24.95" customHeight="1">
      <c r="N962" s="9">
        <v>12</v>
      </c>
      <c r="O962" s="16" t="str">
        <f t="shared" si="99"/>
        <v>120105تهيه و نصب جدول‌هاي بتني پيـش ساخته  ‏پرسي با سطح مقطع بیش از0.36 متر مربع و با حداقل مقاومت فشاري ‏استوانه‌اي استاندارد 280 کيلوگرم بر سانتيمتر مربع.‏</v>
      </c>
      <c r="P962" s="115" t="s">
        <v>2289</v>
      </c>
      <c r="Q962" s="9"/>
      <c r="R962" s="9" t="s">
        <v>795</v>
      </c>
      <c r="S962" s="9" t="s">
        <v>277</v>
      </c>
      <c r="T962" s="119" t="s">
        <v>2291</v>
      </c>
      <c r="U962" s="126" t="s">
        <v>303</v>
      </c>
      <c r="V962" s="127">
        <v>1599000</v>
      </c>
      <c r="W962" s="17">
        <f t="shared" si="100"/>
        <v>11120105</v>
      </c>
    </row>
    <row r="963" spans="14:23" ht="24.95" customHeight="1">
      <c r="N963" s="9">
        <v>12</v>
      </c>
      <c r="O963" s="16" t="str">
        <f t="shared" si="99"/>
        <v>120201تهيه و نصب دال بتني پيش ساخته (مسلح)، با ‏عيار300 كيلو سيمان در متر مكعب، براي دال روي ‏کانال‌ها، نهرها و يا به عنوان پل روي جوي‌ها و موارد ‏مشابه.‏</v>
      </c>
      <c r="P963" s="115" t="s">
        <v>1440</v>
      </c>
      <c r="Q963" s="9">
        <v>12</v>
      </c>
      <c r="R963" s="9" t="s">
        <v>795</v>
      </c>
      <c r="S963" s="9" t="s">
        <v>277</v>
      </c>
      <c r="T963" s="119" t="s">
        <v>796</v>
      </c>
      <c r="U963" s="126" t="s">
        <v>303</v>
      </c>
      <c r="V963" s="127">
        <v>1815000</v>
      </c>
      <c r="W963" s="17">
        <f t="shared" si="100"/>
        <v>11120201</v>
      </c>
    </row>
    <row r="964" spans="14:23" ht="24.95" customHeight="1">
      <c r="N964" s="9">
        <v>12</v>
      </c>
      <c r="O964" s="16" t="str">
        <f t="shared" si="99"/>
        <v>120202تهيه، ساخت و نصب قطعات بتني پيش ساخته براي ‏تکيه گاه لوله (‏pipe sleeper‏)، با عيار 300 كيلو ‏سيمان در متر مكعب بتن.‏</v>
      </c>
      <c r="P964" s="115" t="s">
        <v>1441</v>
      </c>
      <c r="Q964" s="9">
        <v>12</v>
      </c>
      <c r="R964" s="9" t="s">
        <v>795</v>
      </c>
      <c r="S964" s="9" t="s">
        <v>277</v>
      </c>
      <c r="T964" s="119" t="s">
        <v>797</v>
      </c>
      <c r="U964" s="126" t="s">
        <v>303</v>
      </c>
      <c r="V964" s="127">
        <v>1910500</v>
      </c>
      <c r="W964" s="17">
        <f t="shared" si="100"/>
        <v>11120202</v>
      </c>
    </row>
    <row r="965" spans="14:23" ht="24.95" customHeight="1">
      <c r="N965" s="9">
        <v>12</v>
      </c>
      <c r="O965" s="16" t="str">
        <f t="shared" si="99"/>
        <v>120203تهيه و نصب قطعات بتني پيـش ساخته با عيار350 ‏كيلو سيمان در متر مكعب و حجم تا 0.21 متر مكعب ‏براي مسلح كردن خاك.‏</v>
      </c>
      <c r="P965" s="115" t="s">
        <v>1442</v>
      </c>
      <c r="Q965" s="9">
        <v>12</v>
      </c>
      <c r="R965" s="9" t="s">
        <v>795</v>
      </c>
      <c r="S965" s="9" t="s">
        <v>277</v>
      </c>
      <c r="T965" s="119" t="s">
        <v>2135</v>
      </c>
      <c r="U965" s="126" t="s">
        <v>303</v>
      </c>
      <c r="V965" s="127">
        <v>2523500</v>
      </c>
      <c r="W965" s="17">
        <f t="shared" si="100"/>
        <v>11120203</v>
      </c>
    </row>
    <row r="966" spans="14:23" ht="24.95" customHeight="1">
      <c r="N966" s="9">
        <v>12</v>
      </c>
      <c r="O966" s="16" t="str">
        <f t="shared" si="99"/>
        <v>120204تهيه و نصب قطعات بتني پيش ساخته باعيار350 كيلو ‏سيمان در متر مكعب و حجم بيش از 0.21 تا 0.60 ‏متر مكعب براي مسلح كردن خاك.‏</v>
      </c>
      <c r="P966" s="115" t="s">
        <v>1443</v>
      </c>
      <c r="Q966" s="9">
        <v>12</v>
      </c>
      <c r="R966" s="9" t="s">
        <v>795</v>
      </c>
      <c r="S966" s="9" t="s">
        <v>277</v>
      </c>
      <c r="T966" s="119" t="s">
        <v>2136</v>
      </c>
      <c r="U966" s="126" t="s">
        <v>303</v>
      </c>
      <c r="V966" s="127">
        <v>2264500</v>
      </c>
      <c r="W966" s="17">
        <f t="shared" si="100"/>
        <v>11120204</v>
      </c>
    </row>
    <row r="967" spans="14:23" ht="24.95" customHeight="1">
      <c r="N967" s="9">
        <v>12</v>
      </c>
      <c r="O967" s="16" t="str">
        <f t="shared" si="99"/>
        <v>120301تهيه و نصب لوله سيماني، به قطر داخلي 10 سانتيمتر، ‏با بتن به‌عيار300 كيلو سيمان در متر مكعب بتن.‏</v>
      </c>
      <c r="P967" s="115" t="s">
        <v>1444</v>
      </c>
      <c r="Q967" s="9">
        <v>12</v>
      </c>
      <c r="R967" s="9" t="s">
        <v>795</v>
      </c>
      <c r="S967" s="9" t="s">
        <v>277</v>
      </c>
      <c r="T967" s="119" t="s">
        <v>798</v>
      </c>
      <c r="U967" s="126" t="s">
        <v>293</v>
      </c>
      <c r="V967" s="127">
        <v>85600</v>
      </c>
      <c r="W967" s="17">
        <f t="shared" si="100"/>
        <v>11120301</v>
      </c>
    </row>
    <row r="968" spans="14:23" ht="24.95" customHeight="1">
      <c r="N968" s="9">
        <v>12</v>
      </c>
      <c r="O968" s="16" t="str">
        <f t="shared" si="99"/>
        <v>120302تهيه و نصب لوله سيماني، به قطر داخلي 15 سانتيمتر، ‏با بتن به عيار 300 كيلو سيمان در متر مكعب بتن.‏</v>
      </c>
      <c r="P968" s="115" t="s">
        <v>1445</v>
      </c>
      <c r="Q968" s="9">
        <v>12</v>
      </c>
      <c r="R968" s="9" t="s">
        <v>795</v>
      </c>
      <c r="S968" s="9" t="s">
        <v>277</v>
      </c>
      <c r="T968" s="119" t="s">
        <v>799</v>
      </c>
      <c r="U968" s="126" t="s">
        <v>293</v>
      </c>
      <c r="V968" s="127">
        <v>90500</v>
      </c>
      <c r="W968" s="17">
        <f t="shared" si="100"/>
        <v>11120302</v>
      </c>
    </row>
    <row r="969" spans="14:23" ht="24.95" customHeight="1">
      <c r="N969" s="9">
        <v>12</v>
      </c>
      <c r="O969" s="16" t="str">
        <f t="shared" si="99"/>
        <v>120303تهيه و نصب لوله سيماني، به قطر داخلي 20 سانتيمتر، ‏با بتن به‌عيار 300 كيلو سيمان در متر مكعب بتن.‏</v>
      </c>
      <c r="P969" s="115" t="s">
        <v>1446</v>
      </c>
      <c r="Q969" s="9">
        <v>12</v>
      </c>
      <c r="R969" s="9" t="s">
        <v>795</v>
      </c>
      <c r="S969" s="9" t="s">
        <v>277</v>
      </c>
      <c r="T969" s="119" t="s">
        <v>800</v>
      </c>
      <c r="U969" s="126" t="s">
        <v>293</v>
      </c>
      <c r="V969" s="127">
        <v>118000</v>
      </c>
      <c r="W969" s="17">
        <f t="shared" si="100"/>
        <v>11120303</v>
      </c>
    </row>
    <row r="970" spans="14:23" ht="24.95" customHeight="1">
      <c r="N970" s="9">
        <v>12</v>
      </c>
      <c r="O970" s="16" t="str">
        <f t="shared" ref="O970:O1041" si="101">CONCATENATE(P970,T970)</f>
        <v>120304تهيه و نصب لوله سيماني، به قطر داخلي 25 سانتيمتر، ‏با بتن به‌عيار300 كيلو سيمان در متر مكعب بتن.‏</v>
      </c>
      <c r="P970" s="115" t="s">
        <v>1447</v>
      </c>
      <c r="Q970" s="9">
        <v>12</v>
      </c>
      <c r="R970" s="9" t="s">
        <v>795</v>
      </c>
      <c r="S970" s="9" t="s">
        <v>277</v>
      </c>
      <c r="T970" s="119" t="s">
        <v>801</v>
      </c>
      <c r="U970" s="126" t="s">
        <v>293</v>
      </c>
      <c r="V970" s="127">
        <v>140500</v>
      </c>
      <c r="W970" s="17">
        <f t="shared" ref="W970:W1041" si="102">P970+11000000</f>
        <v>11120304</v>
      </c>
    </row>
    <row r="971" spans="14:23" ht="24.95" customHeight="1">
      <c r="N971" s="9">
        <v>12</v>
      </c>
      <c r="O971" s="16" t="str">
        <f t="shared" si="101"/>
        <v>120305تهيه و نصب لوله بتني به قطر داخلي 30 سانتيمتر و ‏ضخامت 6 سانتيمتر، با بتن به‌عيار300 كيلو سيمان در ‏متر مكعب بتن.‏</v>
      </c>
      <c r="P971" s="115" t="s">
        <v>1448</v>
      </c>
      <c r="Q971" s="9">
        <v>12</v>
      </c>
      <c r="R971" s="9" t="s">
        <v>795</v>
      </c>
      <c r="S971" s="9" t="s">
        <v>277</v>
      </c>
      <c r="T971" s="119" t="s">
        <v>802</v>
      </c>
      <c r="U971" s="126" t="s">
        <v>293</v>
      </c>
      <c r="V971" s="127">
        <v>221000</v>
      </c>
      <c r="W971" s="17">
        <f t="shared" si="102"/>
        <v>11120305</v>
      </c>
    </row>
    <row r="972" spans="14:23" ht="24.95" customHeight="1">
      <c r="N972" s="9">
        <v>12</v>
      </c>
      <c r="O972" s="16" t="str">
        <f t="shared" si="101"/>
        <v>120306تهيه و نصب لوله بتني به قطر داخلي 40 سانتيمتر و ‏ضخامت 6 سانتيمتر، با بتن به‌عيار300 كيلو سيمان در ‏مترمكعب بتن.‏</v>
      </c>
      <c r="P972" s="115" t="s">
        <v>1449</v>
      </c>
      <c r="Q972" s="9">
        <v>12</v>
      </c>
      <c r="R972" s="9" t="s">
        <v>795</v>
      </c>
      <c r="S972" s="9" t="s">
        <v>277</v>
      </c>
      <c r="T972" s="119" t="s">
        <v>803</v>
      </c>
      <c r="U972" s="126" t="s">
        <v>293</v>
      </c>
      <c r="V972" s="127">
        <v>283000</v>
      </c>
      <c r="W972" s="17">
        <f t="shared" si="102"/>
        <v>11120306</v>
      </c>
    </row>
    <row r="973" spans="14:23" ht="24.95" customHeight="1">
      <c r="N973" s="9">
        <v>12</v>
      </c>
      <c r="O973" s="16" t="str">
        <f t="shared" si="101"/>
        <v>120307تهيه و نصب لوله بتني به قطر داخلي 50 سانتيمتر و ‏ضخامت 6 سانتيمتر، با بتن به‌عيار300 كيلو سيمان در ‏متر مكعب بتن.‏</v>
      </c>
      <c r="P973" s="115" t="s">
        <v>1450</v>
      </c>
      <c r="Q973" s="9">
        <v>12</v>
      </c>
      <c r="R973" s="9" t="s">
        <v>795</v>
      </c>
      <c r="S973" s="9" t="s">
        <v>277</v>
      </c>
      <c r="T973" s="119" t="s">
        <v>804</v>
      </c>
      <c r="U973" s="126" t="s">
        <v>293</v>
      </c>
      <c r="V973" s="127">
        <v>385500</v>
      </c>
      <c r="W973" s="17">
        <f t="shared" si="102"/>
        <v>11120307</v>
      </c>
    </row>
    <row r="974" spans="14:23" ht="24.95" customHeight="1">
      <c r="N974" s="9">
        <v>12</v>
      </c>
      <c r="O974" s="16" t="str">
        <f t="shared" si="101"/>
        <v>120308تهيه و نصب لوله بتني به قطر داخلي 60 سانتيمتر و ‏ضخامت 8 سانتيمتر، با بتن به‌عيار300 كيلو سيمان در ‏متر مكعب بتن.‏</v>
      </c>
      <c r="P974" s="115" t="s">
        <v>1451</v>
      </c>
      <c r="Q974" s="9">
        <v>12</v>
      </c>
      <c r="R974" s="9" t="s">
        <v>795</v>
      </c>
      <c r="S974" s="9" t="s">
        <v>277</v>
      </c>
      <c r="T974" s="119" t="s">
        <v>805</v>
      </c>
      <c r="U974" s="126" t="s">
        <v>293</v>
      </c>
      <c r="V974" s="127">
        <v>453500</v>
      </c>
      <c r="W974" s="17">
        <f t="shared" si="102"/>
        <v>11120308</v>
      </c>
    </row>
    <row r="975" spans="14:23" ht="24.95" customHeight="1">
      <c r="N975" s="9">
        <v>12</v>
      </c>
      <c r="O975" s="16" t="str">
        <f t="shared" si="101"/>
        <v>120309تهيه و نصب لوله بتني مسلح، به قطر داخلي 60 ‏سانتيمتر و ضخامت 8 سانتيمتر با بتن به‌عيار300 كيلو ‏سيمان در متر مكعب بتن.‏</v>
      </c>
      <c r="P975" s="115" t="s">
        <v>1452</v>
      </c>
      <c r="Q975" s="9">
        <v>12</v>
      </c>
      <c r="R975" s="9" t="s">
        <v>795</v>
      </c>
      <c r="S975" s="9" t="s">
        <v>277</v>
      </c>
      <c r="T975" s="119" t="s">
        <v>806</v>
      </c>
      <c r="U975" s="126" t="s">
        <v>293</v>
      </c>
      <c r="V975" s="127">
        <v>299500</v>
      </c>
      <c r="W975" s="17">
        <f t="shared" si="102"/>
        <v>11120309</v>
      </c>
    </row>
    <row r="976" spans="14:23" ht="24.95" customHeight="1">
      <c r="N976" s="9">
        <v>12</v>
      </c>
      <c r="O976" s="16" t="str">
        <f t="shared" si="101"/>
        <v>120310تهيه و نصب لوله بتني مسلح، به قطر داخلي 80 ‏سانتيمتر و ضخامت 10 سانتيمتر با بتن به‌عيار300 ‏كيلو سيمان در متر مكعب بتن.‏</v>
      </c>
      <c r="P976" s="115" t="s">
        <v>1453</v>
      </c>
      <c r="Q976" s="9">
        <v>12</v>
      </c>
      <c r="R976" s="9" t="s">
        <v>795</v>
      </c>
      <c r="S976" s="9" t="s">
        <v>277</v>
      </c>
      <c r="T976" s="119" t="s">
        <v>807</v>
      </c>
      <c r="U976" s="126" t="s">
        <v>293</v>
      </c>
      <c r="V976" s="127">
        <v>407000</v>
      </c>
      <c r="W976" s="17">
        <f t="shared" si="102"/>
        <v>11120310</v>
      </c>
    </row>
    <row r="977" spans="14:23" ht="24.95" customHeight="1">
      <c r="N977" s="9">
        <v>12</v>
      </c>
      <c r="O977" s="16" t="str">
        <f t="shared" si="101"/>
        <v>120311تهيه و نصب لوله بتني مسلح، به قطر داخلي 1 متر و ‏ضخامت 10 سانتيمتر با بتن به‌عيار300 كيلو سيمان در ‏متر مكعب بتن.‏</v>
      </c>
      <c r="P977" s="115" t="s">
        <v>1454</v>
      </c>
      <c r="Q977" s="9">
        <v>12</v>
      </c>
      <c r="R977" s="9" t="s">
        <v>795</v>
      </c>
      <c r="S977" s="9" t="s">
        <v>277</v>
      </c>
      <c r="T977" s="119" t="s">
        <v>808</v>
      </c>
      <c r="U977" s="126" t="s">
        <v>293</v>
      </c>
      <c r="V977" s="127">
        <v>485500</v>
      </c>
      <c r="W977" s="17">
        <f t="shared" si="102"/>
        <v>11120311</v>
      </c>
    </row>
    <row r="978" spans="14:23" ht="24.95" customHeight="1">
      <c r="N978" s="9">
        <v>12</v>
      </c>
      <c r="O978" s="16" t="str">
        <f t="shared" si="101"/>
        <v>120401تهيه و نصب كولهاي بتني مسلح پيش ساخته متشكل ‏از سه قطعه در هر عمق، به منظور تحكيم قناتها با بتن ‏به‌عيار 300 كيلو سيمان در متر مكعب بتن و با مقطع ‏تخم مرغي به ابعاد حدود120×80 سانتيمتر، با پر ‏كردن پشت كول.‏</v>
      </c>
      <c r="P978" s="115" t="s">
        <v>1455</v>
      </c>
      <c r="Q978" s="9">
        <v>12</v>
      </c>
      <c r="R978" s="9" t="s">
        <v>795</v>
      </c>
      <c r="S978" s="9" t="s">
        <v>277</v>
      </c>
      <c r="T978" s="119" t="s">
        <v>809</v>
      </c>
      <c r="U978" s="126" t="s">
        <v>293</v>
      </c>
      <c r="V978" s="127">
        <v>937000</v>
      </c>
      <c r="W978" s="17">
        <f t="shared" si="102"/>
        <v>11120401</v>
      </c>
    </row>
    <row r="979" spans="14:23" ht="24.95" customHeight="1">
      <c r="N979" s="9">
        <v>12</v>
      </c>
      <c r="O979" s="16" t="str">
        <f t="shared" si="101"/>
        <v>120501بنايي با بلوك سيماني توخالي و ملات ماسه سيمان ‏‏1:5.‏</v>
      </c>
      <c r="P979" s="115" t="s">
        <v>1456</v>
      </c>
      <c r="Q979" s="9">
        <v>12</v>
      </c>
      <c r="R979" s="9" t="s">
        <v>795</v>
      </c>
      <c r="S979" s="9" t="s">
        <v>277</v>
      </c>
      <c r="T979" s="119" t="s">
        <v>810</v>
      </c>
      <c r="U979" s="126" t="s">
        <v>303</v>
      </c>
      <c r="V979" s="127">
        <v>843000</v>
      </c>
      <c r="W979" s="17">
        <f t="shared" si="102"/>
        <v>11120501</v>
      </c>
    </row>
    <row r="980" spans="14:23" ht="24.95" customHeight="1">
      <c r="N980" s="9">
        <v>12</v>
      </c>
      <c r="O980" s="16" t="str">
        <f t="shared" si="101"/>
        <v>120502بنايي با بلوك سيماني تو خالي كف پر و ملات ماسه ‏سيمان 1:5.‏</v>
      </c>
      <c r="P980" s="115" t="s">
        <v>1457</v>
      </c>
      <c r="Q980" s="9">
        <v>12</v>
      </c>
      <c r="R980" s="9" t="s">
        <v>795</v>
      </c>
      <c r="S980" s="9" t="s">
        <v>277</v>
      </c>
      <c r="T980" s="119" t="s">
        <v>811</v>
      </c>
      <c r="U980" s="126" t="s">
        <v>303</v>
      </c>
      <c r="V980" s="127">
        <v>852500</v>
      </c>
      <c r="W980" s="17">
        <f t="shared" si="102"/>
        <v>11120502</v>
      </c>
    </row>
    <row r="981" spans="14:23" ht="24.95" customHeight="1">
      <c r="N981" s="9">
        <v>12</v>
      </c>
      <c r="O981" s="16" t="str">
        <f t="shared" si="101"/>
        <v>120503بنايي با بلوك سيماني تو خالي به ضخامت حدود20 ‏سانتيمتر و ملات ماسه سيمان 1:5.‏</v>
      </c>
      <c r="P981" s="115" t="s">
        <v>1458</v>
      </c>
      <c r="Q981" s="9">
        <v>12</v>
      </c>
      <c r="R981" s="9" t="s">
        <v>795</v>
      </c>
      <c r="S981" s="9" t="s">
        <v>277</v>
      </c>
      <c r="T981" s="119" t="s">
        <v>812</v>
      </c>
      <c r="U981" s="126" t="s">
        <v>275</v>
      </c>
      <c r="V981" s="127">
        <v>176000</v>
      </c>
      <c r="W981" s="17">
        <f t="shared" si="102"/>
        <v>11120503</v>
      </c>
    </row>
    <row r="982" spans="14:23" ht="24.95" customHeight="1">
      <c r="N982" s="9">
        <v>12</v>
      </c>
      <c r="O982" s="16" t="str">
        <f t="shared" si="101"/>
        <v>120504بنايي با بلوك سيماني توخالي كف پر به ضخامت ‏حدود20 سانتيمتر و ملات ماسه سيمان 1:5.‏</v>
      </c>
      <c r="P982" s="115" t="s">
        <v>1459</v>
      </c>
      <c r="Q982" s="9">
        <v>12</v>
      </c>
      <c r="R982" s="9" t="s">
        <v>795</v>
      </c>
      <c r="S982" s="9" t="s">
        <v>277</v>
      </c>
      <c r="T982" s="119" t="s">
        <v>813</v>
      </c>
      <c r="U982" s="126" t="s">
        <v>275</v>
      </c>
      <c r="V982" s="127">
        <v>190500</v>
      </c>
      <c r="W982" s="17">
        <f t="shared" si="102"/>
        <v>11120504</v>
      </c>
    </row>
    <row r="983" spans="14:23" ht="24.95" customHeight="1">
      <c r="N983" s="9">
        <v>12</v>
      </c>
      <c r="O983" s="16" t="str">
        <f t="shared" si="101"/>
        <v>120505بنايي با بلوك سيماني تو خالي به ضخامت حدود10 ‏سانتيمتر و ملات ماسه سيمان 1:5.‏</v>
      </c>
      <c r="P983" s="115" t="s">
        <v>1460</v>
      </c>
      <c r="Q983" s="9">
        <v>12</v>
      </c>
      <c r="R983" s="9" t="s">
        <v>795</v>
      </c>
      <c r="S983" s="9" t="s">
        <v>277</v>
      </c>
      <c r="T983" s="119" t="s">
        <v>814</v>
      </c>
      <c r="U983" s="126" t="s">
        <v>275</v>
      </c>
      <c r="V983" s="127">
        <v>96000</v>
      </c>
      <c r="W983" s="17">
        <f t="shared" si="102"/>
        <v>11120505</v>
      </c>
    </row>
    <row r="984" spans="14:23" ht="24.95" customHeight="1">
      <c r="N984" s="9">
        <v>12</v>
      </c>
      <c r="O984" s="16" t="str">
        <f t="shared" si="101"/>
        <v>120506بنايي با بلوك سيماني توخالي كف پر به ضخامت ‏حدود 10 سانتيمتر و ملات ماسه سيمان 1:5.‏</v>
      </c>
      <c r="P984" s="115" t="s">
        <v>1461</v>
      </c>
      <c r="Q984" s="9">
        <v>12</v>
      </c>
      <c r="R984" s="9" t="s">
        <v>795</v>
      </c>
      <c r="S984" s="9" t="s">
        <v>277</v>
      </c>
      <c r="T984" s="119" t="s">
        <v>815</v>
      </c>
      <c r="U984" s="126" t="s">
        <v>275</v>
      </c>
      <c r="V984" s="127">
        <v>96600</v>
      </c>
      <c r="W984" s="17">
        <f t="shared" si="102"/>
        <v>11120506</v>
      </c>
    </row>
    <row r="985" spans="14:23" ht="24.95" customHeight="1">
      <c r="N985" s="9">
        <v>12</v>
      </c>
      <c r="O985" s="16" t="str">
        <f t="shared" si="101"/>
        <v>120507اضافه بها به رديف‌هاي بنايي با بلوک، در صورتي که ‏ديوار با ميل مهار تقويت شده باشد.  ‏</v>
      </c>
      <c r="P985" s="115" t="s">
        <v>1462</v>
      </c>
      <c r="Q985" s="9">
        <v>12</v>
      </c>
      <c r="R985" s="9" t="s">
        <v>795</v>
      </c>
      <c r="S985" s="9" t="s">
        <v>277</v>
      </c>
      <c r="T985" s="119" t="s">
        <v>816</v>
      </c>
      <c r="U985" s="126" t="s">
        <v>303</v>
      </c>
      <c r="V985" s="127">
        <v>10200</v>
      </c>
      <c r="W985" s="17">
        <f t="shared" si="102"/>
        <v>11120507</v>
      </c>
    </row>
    <row r="986" spans="14:23" ht="24.95" customHeight="1">
      <c r="N986" s="9">
        <v>12</v>
      </c>
      <c r="O986" s="16" t="str">
        <f t="shared" si="101"/>
        <v>120601بنايي باآجر سيماني به ابعاد آجر فشاري و ملات ماسه ‏سيمان 1:5، به ضخامت 1.5 آجر و بيشتر.‏</v>
      </c>
      <c r="P986" s="115" t="s">
        <v>1463</v>
      </c>
      <c r="Q986" s="9">
        <v>12</v>
      </c>
      <c r="R986" s="9" t="s">
        <v>795</v>
      </c>
      <c r="S986" s="9" t="s">
        <v>277</v>
      </c>
      <c r="T986" s="119" t="s">
        <v>2137</v>
      </c>
      <c r="U986" s="126" t="s">
        <v>303</v>
      </c>
      <c r="V986" s="127">
        <v>1795000</v>
      </c>
      <c r="W986" s="17">
        <f t="shared" si="102"/>
        <v>11120601</v>
      </c>
    </row>
    <row r="987" spans="14:23" ht="24.95" customHeight="1">
      <c r="N987" s="9">
        <v>12</v>
      </c>
      <c r="O987" s="16" t="str">
        <f t="shared" si="101"/>
        <v>120602بنايي باآجر سيماني به ابعادآجر فشاري، براي ‏ديوارسازي به ضخامت يك آجر با ملات ماسه سيمان ‏‏1:5.‏</v>
      </c>
      <c r="P987" s="115" t="s">
        <v>1464</v>
      </c>
      <c r="Q987" s="9">
        <v>12</v>
      </c>
      <c r="R987" s="9" t="s">
        <v>795</v>
      </c>
      <c r="S987" s="9" t="s">
        <v>277</v>
      </c>
      <c r="T987" s="119" t="s">
        <v>817</v>
      </c>
      <c r="U987" s="126" t="s">
        <v>275</v>
      </c>
      <c r="V987" s="127">
        <v>395000</v>
      </c>
      <c r="W987" s="17">
        <f t="shared" si="102"/>
        <v>11120602</v>
      </c>
    </row>
    <row r="988" spans="14:23" ht="24.95" customHeight="1">
      <c r="N988" s="9">
        <v>12</v>
      </c>
      <c r="O988" s="16" t="str">
        <f t="shared" si="101"/>
        <v>120603بنايي با آجر سيماني به ابعاد آجر فشاري، براي ديوار ‏سازي به‌ضخامت نيم آجر با ملات ماسه سيمان 1:5.‏</v>
      </c>
      <c r="P988" s="115" t="s">
        <v>1465</v>
      </c>
      <c r="Q988" s="9">
        <v>12</v>
      </c>
      <c r="R988" s="9" t="s">
        <v>795</v>
      </c>
      <c r="S988" s="9" t="s">
        <v>277</v>
      </c>
      <c r="T988" s="119" t="s">
        <v>818</v>
      </c>
      <c r="U988" s="126" t="s">
        <v>275</v>
      </c>
      <c r="V988" s="127">
        <v>203000</v>
      </c>
      <c r="W988" s="17">
        <f t="shared" si="102"/>
        <v>11120603</v>
      </c>
    </row>
    <row r="989" spans="14:23" ht="24.95" customHeight="1">
      <c r="N989" s="9">
        <v>12</v>
      </c>
      <c r="O989" s="16" t="str">
        <f t="shared" si="101"/>
        <v>120701پر كردن حفره هاي بلوكهاي سيماني تو خالي با ملات ‏ماسه سيمان 1:5 به ازاي هر متر مكعب حجم بلوك ‏چيني.‏</v>
      </c>
      <c r="P989" s="115" t="s">
        <v>1466</v>
      </c>
      <c r="Q989" s="9">
        <v>12</v>
      </c>
      <c r="R989" s="9" t="s">
        <v>795</v>
      </c>
      <c r="S989" s="9" t="s">
        <v>277</v>
      </c>
      <c r="T989" s="119" t="s">
        <v>819</v>
      </c>
      <c r="U989" s="126" t="s">
        <v>303</v>
      </c>
      <c r="V989" s="127">
        <v>385000</v>
      </c>
      <c r="W989" s="17">
        <f t="shared" si="102"/>
        <v>11120701</v>
      </c>
    </row>
    <row r="990" spans="14:23" ht="24.95" customHeight="1">
      <c r="N990" s="9">
        <v>12</v>
      </c>
      <c r="O990" s="16" t="str">
        <f t="shared" si="101"/>
        <v>120702اضافه بها به رديف‌هاي بلوك چيني كه در پايين تراز ‏آب انجام شود و استفاده از تلمبه موتوري حين ‏اجراي عمليات الزامي باشد.‏</v>
      </c>
      <c r="P990" s="115" t="s">
        <v>1467</v>
      </c>
      <c r="Q990" s="9">
        <v>12</v>
      </c>
      <c r="R990" s="9" t="s">
        <v>795</v>
      </c>
      <c r="S990" s="9" t="s">
        <v>277</v>
      </c>
      <c r="T990" s="119" t="s">
        <v>820</v>
      </c>
      <c r="U990" s="126" t="s">
        <v>303</v>
      </c>
      <c r="V990" s="127">
        <v>71500</v>
      </c>
      <c r="W990" s="17">
        <f t="shared" si="102"/>
        <v>11120702</v>
      </c>
    </row>
    <row r="991" spans="14:23" ht="24.95" customHeight="1">
      <c r="N991" s="9">
        <v>12</v>
      </c>
      <c r="O991" s="16" t="str">
        <f t="shared" si="101"/>
        <v>120703اضافه بهاي نما چيني با بلوك سيماني.‏</v>
      </c>
      <c r="P991" s="115" t="s">
        <v>1468</v>
      </c>
      <c r="Q991" s="9">
        <v>12</v>
      </c>
      <c r="R991" s="9" t="s">
        <v>795</v>
      </c>
      <c r="S991" s="9" t="s">
        <v>277</v>
      </c>
      <c r="T991" s="119" t="s">
        <v>821</v>
      </c>
      <c r="U991" s="126" t="s">
        <v>275</v>
      </c>
      <c r="V991" s="127">
        <v>26100</v>
      </c>
      <c r="W991" s="17">
        <f t="shared" si="102"/>
        <v>11120703</v>
      </c>
    </row>
    <row r="992" spans="14:23" ht="24.95" customHeight="1">
      <c r="N992" s="9">
        <v>12</v>
      </c>
      <c r="O992" s="16" t="str">
        <f t="shared" si="101"/>
        <v>120704اضافه بهاي نماچيني با آجر سيماني به ابعاد آجر ‏فشاري.‏</v>
      </c>
      <c r="P992" s="115" t="s">
        <v>1469</v>
      </c>
      <c r="Q992" s="9">
        <v>12</v>
      </c>
      <c r="R992" s="9" t="s">
        <v>795</v>
      </c>
      <c r="S992" s="9" t="s">
        <v>277</v>
      </c>
      <c r="T992" s="119" t="s">
        <v>822</v>
      </c>
      <c r="U992" s="126" t="s">
        <v>275</v>
      </c>
      <c r="V992" s="127">
        <v>75600</v>
      </c>
      <c r="W992" s="17">
        <f t="shared" si="102"/>
        <v>11120704</v>
      </c>
    </row>
    <row r="993" spans="14:23" ht="24.95" customHeight="1">
      <c r="N993" s="9">
        <v>12</v>
      </c>
      <c r="O993" s="16" t="str">
        <f t="shared" si="101"/>
        <v>120801بنايي با بلوكهاي بتني پيش ساخته از بتن سبك (بتن ‏گازي) باملات ماسه سيمان 1:5 به ضخامت تا10 ‏سانتيمتر.‏</v>
      </c>
      <c r="P993" s="115" t="s">
        <v>1470</v>
      </c>
      <c r="Q993" s="9">
        <v>12</v>
      </c>
      <c r="R993" s="9" t="s">
        <v>795</v>
      </c>
      <c r="S993" s="9" t="s">
        <v>277</v>
      </c>
      <c r="T993" s="119" t="s">
        <v>823</v>
      </c>
      <c r="U993" s="126" t="s">
        <v>275</v>
      </c>
      <c r="V993" s="127">
        <v>160000</v>
      </c>
      <c r="W993" s="17">
        <f t="shared" si="102"/>
        <v>11120801</v>
      </c>
    </row>
    <row r="994" spans="14:23" ht="24.95" customHeight="1">
      <c r="N994" s="9">
        <v>12</v>
      </c>
      <c r="O994" s="16" t="str">
        <f t="shared" si="101"/>
        <v>120802بنايي با بلوكهاي بتني پيش ساخته از بتن سبك (بتن ‏گازي) با ملات ماسه سيمان 1:5 به ضخامت بيشتر از ‏‏10 سانتيمتر تا 15 سانتيمتر.‏</v>
      </c>
      <c r="P994" s="115" t="s">
        <v>1471</v>
      </c>
      <c r="Q994" s="9">
        <v>12</v>
      </c>
      <c r="R994" s="9" t="s">
        <v>795</v>
      </c>
      <c r="S994" s="9" t="s">
        <v>277</v>
      </c>
      <c r="T994" s="119" t="s">
        <v>824</v>
      </c>
      <c r="U994" s="126" t="s">
        <v>275</v>
      </c>
      <c r="V994" s="127">
        <v>221500</v>
      </c>
      <c r="W994" s="17">
        <f t="shared" si="102"/>
        <v>11120802</v>
      </c>
    </row>
    <row r="995" spans="14:23" ht="24.95" customHeight="1">
      <c r="N995" s="9">
        <v>12</v>
      </c>
      <c r="O995" s="16" t="str">
        <f t="shared" si="101"/>
        <v>120803بنايي با بلوكهاي بتني پيش ساخته از بتن سبك (بتن ‏گازي) باملات ماسه سيمان 1:5 به ضخامت بيشتر از ‏‏15 سانتيمتر تا20 سانتيمتر.‏</v>
      </c>
      <c r="P995" s="115" t="s">
        <v>1472</v>
      </c>
      <c r="Q995" s="9">
        <v>12</v>
      </c>
      <c r="R995" s="9" t="s">
        <v>795</v>
      </c>
      <c r="S995" s="9" t="s">
        <v>277</v>
      </c>
      <c r="T995" s="119" t="s">
        <v>825</v>
      </c>
      <c r="U995" s="126" t="s">
        <v>275</v>
      </c>
      <c r="V995" s="127">
        <v>257000</v>
      </c>
      <c r="W995" s="17">
        <f t="shared" si="102"/>
        <v>11120803</v>
      </c>
    </row>
    <row r="996" spans="14:23" ht="24.95" customHeight="1">
      <c r="N996" s="9">
        <v>12</v>
      </c>
      <c r="O996" s="16" t="str">
        <f t="shared" si="101"/>
        <v>120804بنايي با بلوكهاي بتني پيش ساخته از بتن سبك (بتن ‏گازي) باملات ماسه سيمان 1:5 به ضخامت بيشتر از ‏‏20 سانتيمتر تا 25 سانتيمتر.‏</v>
      </c>
      <c r="P996" s="115" t="s">
        <v>1473</v>
      </c>
      <c r="Q996" s="9">
        <v>12</v>
      </c>
      <c r="R996" s="9" t="s">
        <v>795</v>
      </c>
      <c r="S996" s="9" t="s">
        <v>277</v>
      </c>
      <c r="T996" s="119" t="s">
        <v>826</v>
      </c>
      <c r="U996" s="126" t="s">
        <v>275</v>
      </c>
      <c r="V996" s="127">
        <v>303500</v>
      </c>
      <c r="W996" s="17">
        <f t="shared" si="102"/>
        <v>11120804</v>
      </c>
    </row>
    <row r="997" spans="14:23" ht="24.95" customHeight="1">
      <c r="N997" s="9">
        <v>12</v>
      </c>
      <c r="O997" s="16" t="str">
        <f t="shared" si="101"/>
        <v>120805بنايي با بلوكهاي بتني پيش ساخته از بتن سبك (بتن ‏گازي) باملات ماسه سيمان 1:5 به ضخامت بيشتر از ‏‏25 سانتيمتر تا30 سانتيمتر.‏</v>
      </c>
      <c r="P997" s="115" t="s">
        <v>1474</v>
      </c>
      <c r="Q997" s="9">
        <v>12</v>
      </c>
      <c r="R997" s="9" t="s">
        <v>795</v>
      </c>
      <c r="S997" s="9" t="s">
        <v>277</v>
      </c>
      <c r="T997" s="119" t="s">
        <v>196</v>
      </c>
      <c r="U997" s="126" t="s">
        <v>275</v>
      </c>
      <c r="V997" s="127">
        <v>349000</v>
      </c>
      <c r="W997" s="17">
        <f t="shared" si="102"/>
        <v>11120805</v>
      </c>
    </row>
    <row r="998" spans="14:23" ht="24.95" customHeight="1">
      <c r="N998" s="9">
        <v>12</v>
      </c>
      <c r="O998" s="16" t="str">
        <f t="shared" si="101"/>
        <v>120901تهيه مصالح و اجراي كامل كفپوشهای بتنی پیش ساخته پرسی به ضخامت 4 تا 5 سانتی متر و به سطح تا 16 دسیمتر برای هر کفپوش ،با هرنوع ملات ماسه سیمان.</v>
      </c>
      <c r="P998" s="115" t="s">
        <v>1475</v>
      </c>
      <c r="Q998" s="9">
        <v>12</v>
      </c>
      <c r="R998" s="9" t="s">
        <v>795</v>
      </c>
      <c r="S998" s="9" t="s">
        <v>277</v>
      </c>
      <c r="T998" s="119" t="s">
        <v>2296</v>
      </c>
      <c r="U998" s="126" t="s">
        <v>275</v>
      </c>
      <c r="V998" s="127">
        <v>225500</v>
      </c>
      <c r="W998" s="17">
        <f t="shared" si="102"/>
        <v>11120901</v>
      </c>
    </row>
    <row r="999" spans="14:23" ht="24.95" customHeight="1">
      <c r="N999" s="9">
        <v>12</v>
      </c>
      <c r="O999" s="16" t="str">
        <f t="shared" si="101"/>
        <v>120902تهيه مصالح و اجراي كامل كفپوشهای بتنی پیش ساخته پرسی به ضخامت 4 تا 5 سانتی متر و به سطح بیش از 16 دسیمتر برای هر کفپوش ،با هرنوع ملات ماسه سیمان.</v>
      </c>
      <c r="P999" s="115" t="s">
        <v>2292</v>
      </c>
      <c r="Q999" s="9">
        <v>12</v>
      </c>
      <c r="R999" s="9" t="s">
        <v>795</v>
      </c>
      <c r="S999" s="9"/>
      <c r="T999" s="119" t="s">
        <v>2297</v>
      </c>
      <c r="U999" s="126" t="s">
        <v>275</v>
      </c>
      <c r="V999" s="153">
        <v>229000</v>
      </c>
      <c r="W999" s="17">
        <f t="shared" si="102"/>
        <v>11120902</v>
      </c>
    </row>
    <row r="1000" spans="14:23" ht="24.95" customHeight="1">
      <c r="N1000" s="9">
        <v>12</v>
      </c>
      <c r="O1000" s="16" t="str">
        <f t="shared" si="101"/>
        <v>120903تهيه مصالح و اجراي كامل كفپوشهای بتنی پیش ساخته ویبره ای به ضخامت 4 تا 5 سانتی متر و به سطح تا 16 دسیمتر برای هر کفپوش ،با هرنوع ملات ماسه سیمان.</v>
      </c>
      <c r="P1000" s="115" t="s">
        <v>2293</v>
      </c>
      <c r="Q1000" s="9">
        <v>12</v>
      </c>
      <c r="R1000" s="9" t="s">
        <v>795</v>
      </c>
      <c r="S1000" s="9"/>
      <c r="T1000" s="119" t="s">
        <v>2298</v>
      </c>
      <c r="U1000" s="126" t="s">
        <v>275</v>
      </c>
      <c r="V1000" s="153">
        <v>220500</v>
      </c>
      <c r="W1000" s="17">
        <f t="shared" si="102"/>
        <v>11120903</v>
      </c>
    </row>
    <row r="1001" spans="14:23" ht="24.95" customHeight="1">
      <c r="N1001" s="9">
        <v>12</v>
      </c>
      <c r="O1001" s="16" t="str">
        <f t="shared" si="101"/>
        <v>120904تهيه مصالح و اجراي كامل كفپوشهای بتنی پیش ساخته ویبره ای به ضخامت 4 تا 5 سانتی متر و به سطح بیش از 16 دسیمتر برای هر کفپوش ،با هرنوع ملات ماسه سیمان.</v>
      </c>
      <c r="P1001" s="115" t="s">
        <v>2294</v>
      </c>
      <c r="Q1001" s="9">
        <v>12</v>
      </c>
      <c r="R1001" s="9" t="s">
        <v>795</v>
      </c>
      <c r="S1001" s="9"/>
      <c r="T1001" s="119" t="s">
        <v>2299</v>
      </c>
      <c r="U1001" s="126" t="s">
        <v>275</v>
      </c>
      <c r="V1001" s="153">
        <v>224000</v>
      </c>
      <c r="W1001" s="17">
        <f t="shared" si="102"/>
        <v>11120904</v>
      </c>
    </row>
    <row r="1002" spans="14:23" ht="24.95" customHeight="1">
      <c r="N1002" s="9">
        <v>12</v>
      </c>
      <c r="O1002" s="16" t="str">
        <f t="shared" si="101"/>
        <v>120905اضافه بهای طرح دار بودن کفپوش پیش ساخته پرسی</v>
      </c>
      <c r="P1002" s="115" t="s">
        <v>2295</v>
      </c>
      <c r="Q1002" s="9">
        <v>12</v>
      </c>
      <c r="R1002" s="9" t="s">
        <v>795</v>
      </c>
      <c r="S1002" s="9"/>
      <c r="T1002" s="119" t="s">
        <v>2300</v>
      </c>
      <c r="U1002" s="126" t="s">
        <v>275</v>
      </c>
      <c r="V1002" s="153">
        <v>38000</v>
      </c>
      <c r="W1002" s="17">
        <f t="shared" si="102"/>
        <v>11120905</v>
      </c>
    </row>
    <row r="1003" spans="14:23" ht="24.95" customHeight="1">
      <c r="N1003" s="9">
        <v>12</v>
      </c>
      <c r="O1003" s="16" t="str">
        <f t="shared" si="101"/>
        <v>120906اضافه بهای  رنگی بودن کفپوش پیش ساخته پرسی</v>
      </c>
      <c r="P1003" s="115" t="s">
        <v>2301</v>
      </c>
      <c r="Q1003" s="9">
        <v>12</v>
      </c>
      <c r="R1003" s="9" t="s">
        <v>795</v>
      </c>
      <c r="S1003" s="9"/>
      <c r="T1003" s="119" t="s">
        <v>2302</v>
      </c>
      <c r="U1003" s="126" t="s">
        <v>275</v>
      </c>
      <c r="V1003" s="153">
        <v>19000</v>
      </c>
      <c r="W1003" s="17">
        <f t="shared" si="102"/>
        <v>11120906</v>
      </c>
    </row>
    <row r="1004" spans="14:23" ht="24.95" customHeight="1">
      <c r="N1004" s="9">
        <v>12</v>
      </c>
      <c r="O1004" s="16" t="str">
        <f t="shared" si="101"/>
        <v>121001بنايي با بلوك سيماني توخالي كف پر تهيه شده با دانه ‏رس منبسط شده‏، به ضخامت تا 10 سانتيمتر با ملات ‏ماسه و سيمان 1:5.‏</v>
      </c>
      <c r="P1004" s="115" t="s">
        <v>1476</v>
      </c>
      <c r="Q1004" s="9">
        <v>12</v>
      </c>
      <c r="R1004" s="9" t="s">
        <v>795</v>
      </c>
      <c r="S1004" s="9" t="s">
        <v>277</v>
      </c>
      <c r="T1004" s="119" t="s">
        <v>197</v>
      </c>
      <c r="U1004" s="126" t="s">
        <v>275</v>
      </c>
      <c r="V1004" s="127">
        <v>132500</v>
      </c>
      <c r="W1004" s="17">
        <f t="shared" si="102"/>
        <v>11121001</v>
      </c>
    </row>
    <row r="1005" spans="14:23" ht="24.95" customHeight="1">
      <c r="N1005" s="9">
        <v>12</v>
      </c>
      <c r="O1005" s="16" t="str">
        <f t="shared" si="101"/>
        <v>121002بنايي با بلوك سيماني توخالي كف پر تهيه شده با دانه ‏رس منبسط شده، به ضخامت حدود 15 سانتيمتر با ‏ملات ماسه و سيمان 1:5.‏</v>
      </c>
      <c r="P1005" s="115" t="s">
        <v>1477</v>
      </c>
      <c r="Q1005" s="9">
        <v>12</v>
      </c>
      <c r="R1005" s="9" t="s">
        <v>795</v>
      </c>
      <c r="S1005" s="9" t="s">
        <v>277</v>
      </c>
      <c r="T1005" s="119" t="s">
        <v>198</v>
      </c>
      <c r="U1005" s="126" t="s">
        <v>275</v>
      </c>
      <c r="V1005" s="127">
        <v>193500</v>
      </c>
      <c r="W1005" s="17">
        <f t="shared" si="102"/>
        <v>11121002</v>
      </c>
    </row>
    <row r="1006" spans="14:23" ht="24.95" customHeight="1">
      <c r="N1006" s="9">
        <v>12</v>
      </c>
      <c r="O1006" s="16" t="str">
        <f t="shared" si="101"/>
        <v>121003بنايي با بلوك سيماني توخالي كف پر تهيه شده با دانه ‏رس منبسط شده‏‏‏، به ضخامت حدود 20 سانتيمتر با ‏ملات ماسه و سيمان 1:5.‏</v>
      </c>
      <c r="P1006" s="115" t="s">
        <v>1478</v>
      </c>
      <c r="Q1006" s="9">
        <v>12</v>
      </c>
      <c r="R1006" s="157" t="s">
        <v>795</v>
      </c>
      <c r="S1006" s="9" t="s">
        <v>277</v>
      </c>
      <c r="T1006" s="119" t="s">
        <v>199</v>
      </c>
      <c r="U1006" s="126" t="s">
        <v>275</v>
      </c>
      <c r="V1006" s="127">
        <v>269000</v>
      </c>
      <c r="W1006" s="17">
        <f t="shared" si="102"/>
        <v>11121003</v>
      </c>
    </row>
    <row r="1007" spans="14:23" ht="24.95" customHeight="1">
      <c r="N1007" s="9">
        <v>12</v>
      </c>
      <c r="O1007" s="163" t="str">
        <f t="shared" si="101"/>
        <v>121004اضافه بها به ردیف های ١٢١٠٠٢ و ١٢١٠٠٣ در صورت .سه جداره بودن بلوک های مصرفی</v>
      </c>
      <c r="P1007" s="115" t="s">
        <v>2358</v>
      </c>
      <c r="Q1007" s="9">
        <v>12</v>
      </c>
      <c r="R1007" s="157" t="s">
        <v>795</v>
      </c>
      <c r="S1007" s="9" t="s">
        <v>277</v>
      </c>
      <c r="T1007" s="119" t="s">
        <v>2359</v>
      </c>
      <c r="U1007" s="126" t="s">
        <v>275</v>
      </c>
      <c r="V1007" s="127">
        <v>30000</v>
      </c>
      <c r="W1007" s="17">
        <f t="shared" si="102"/>
        <v>11121004</v>
      </c>
    </row>
    <row r="1008" spans="14:23" ht="24.95" customHeight="1">
      <c r="N1008" s="9">
        <v>12</v>
      </c>
      <c r="O1008" s="163" t="str">
        <f t="shared" si="101"/>
        <v>121005اضافه بها به ردیف های ١٢١٠٠1 تا ١٢١٠٠٣ در صورت استفاده از ملات آماده محتوی رس منبسط شده ریزدانه سبک</v>
      </c>
      <c r="P1008" s="115" t="s">
        <v>2360</v>
      </c>
      <c r="Q1008" s="9">
        <v>12</v>
      </c>
      <c r="R1008" s="157" t="s">
        <v>795</v>
      </c>
      <c r="S1008" s="9" t="s">
        <v>277</v>
      </c>
      <c r="T1008" s="119" t="s">
        <v>2361</v>
      </c>
      <c r="U1008" s="126" t="s">
        <v>275</v>
      </c>
      <c r="V1008" s="127">
        <v>15000</v>
      </c>
      <c r="W1008" s="17">
        <f t="shared" si="102"/>
        <v>11121005</v>
      </c>
    </row>
    <row r="1009" spans="14:23" ht="24.95" customHeight="1">
      <c r="N1009" s="9">
        <v>13</v>
      </c>
      <c r="O1009" s="16" t="str">
        <f t="shared" si="101"/>
        <v>130101عايق كاري رطوبتي با يک قشر اندود قير‎.‎</v>
      </c>
      <c r="P1009" s="117" t="s">
        <v>1479</v>
      </c>
      <c r="Q1009" s="9">
        <v>13</v>
      </c>
      <c r="R1009" s="9" t="s">
        <v>201</v>
      </c>
      <c r="S1009" s="9" t="s">
        <v>277</v>
      </c>
      <c r="T1009" s="119" t="s">
        <v>200</v>
      </c>
      <c r="U1009" s="126" t="s">
        <v>275</v>
      </c>
      <c r="V1009" s="150">
        <v>35000</v>
      </c>
      <c r="W1009" s="17">
        <f t="shared" si="102"/>
        <v>11130101</v>
      </c>
    </row>
    <row r="1010" spans="14:23" ht="24.95" customHeight="1">
      <c r="N1010" s="9">
        <v>13</v>
      </c>
      <c r="O1010" s="16" t="str">
        <f t="shared" si="101"/>
        <v>130102عايق كاري رطوبتي در زير عايقهاي مختلف حرارتي ‏با قير پليمري اصلاح شده.‏</v>
      </c>
      <c r="P1010" s="115" t="s">
        <v>1480</v>
      </c>
      <c r="Q1010" s="9">
        <v>13</v>
      </c>
      <c r="R1010" s="9" t="s">
        <v>201</v>
      </c>
      <c r="S1010" s="9" t="s">
        <v>277</v>
      </c>
      <c r="T1010" s="119" t="s">
        <v>202</v>
      </c>
      <c r="U1010" s="126" t="s">
        <v>275</v>
      </c>
      <c r="V1010" s="127">
        <v>75800</v>
      </c>
      <c r="W1010" s="17">
        <f t="shared" si="102"/>
        <v>11130102</v>
      </c>
    </row>
    <row r="1011" spans="14:23" ht="24.95" customHeight="1">
      <c r="N1011" s="9">
        <v>13</v>
      </c>
      <c r="O1011" s="16" t="str">
        <f t="shared" si="101"/>
        <v>130201عايق كاري رطوبتي، با دو قشر اندود قير و يک لايه ‏گوني براي سطوح حمامها، توالتها و روي پي‌ها.‏</v>
      </c>
      <c r="P1011" s="115" t="s">
        <v>1481</v>
      </c>
      <c r="Q1011" s="9">
        <v>13</v>
      </c>
      <c r="R1011" s="9" t="s">
        <v>201</v>
      </c>
      <c r="S1011" s="9" t="s">
        <v>277</v>
      </c>
      <c r="T1011" s="119" t="s">
        <v>203</v>
      </c>
      <c r="U1011" s="126" t="s">
        <v>275</v>
      </c>
      <c r="V1011" s="127">
        <v>91700</v>
      </c>
      <c r="W1011" s="17">
        <f t="shared" si="102"/>
        <v>11130201</v>
      </c>
    </row>
    <row r="1012" spans="14:23" ht="24.95" customHeight="1">
      <c r="N1012" s="9">
        <v>13</v>
      </c>
      <c r="O1012" s="16" t="str">
        <f t="shared" si="101"/>
        <v>130202عايق كاري رطوبتي، با دو قشر اندود قير و يک لايه ‏گوني براي ساير سطوح.‏</v>
      </c>
      <c r="P1012" s="115" t="s">
        <v>1482</v>
      </c>
      <c r="Q1012" s="9">
        <v>13</v>
      </c>
      <c r="R1012" s="9" t="s">
        <v>201</v>
      </c>
      <c r="S1012" s="9" t="s">
        <v>277</v>
      </c>
      <c r="T1012" s="119" t="s">
        <v>204</v>
      </c>
      <c r="U1012" s="126" t="s">
        <v>275</v>
      </c>
      <c r="V1012" s="127">
        <v>86000</v>
      </c>
      <c r="W1012" s="17">
        <f t="shared" si="102"/>
        <v>11130202</v>
      </c>
    </row>
    <row r="1013" spans="14:23" ht="24.95" customHeight="1">
      <c r="N1013" s="9">
        <v>13</v>
      </c>
      <c r="O1013" s="16" t="str">
        <f t="shared" si="101"/>
        <v>130203عايق كاري رطوبتي، با سه قشر اندود قير و دو لايه ‏گوني براي سطوح حمامها، توالتها و روي پي‌ها.‏</v>
      </c>
      <c r="P1013" s="115" t="s">
        <v>1483</v>
      </c>
      <c r="Q1013" s="9">
        <v>13</v>
      </c>
      <c r="R1013" s="9" t="s">
        <v>201</v>
      </c>
      <c r="S1013" s="9" t="s">
        <v>277</v>
      </c>
      <c r="T1013" s="119" t="s">
        <v>205</v>
      </c>
      <c r="U1013" s="126" t="s">
        <v>275</v>
      </c>
      <c r="V1013" s="127">
        <v>145500</v>
      </c>
      <c r="W1013" s="17">
        <f t="shared" si="102"/>
        <v>11130203</v>
      </c>
    </row>
    <row r="1014" spans="14:23" ht="24.95" customHeight="1">
      <c r="N1014" s="9">
        <v>13</v>
      </c>
      <c r="O1014" s="16" t="str">
        <f t="shared" si="101"/>
        <v>130204عايق كاري رطوبتي، با سه قشر اندود قير و دو لايه ‏گوني براي ساير سطوح.‏</v>
      </c>
      <c r="P1014" s="115" t="s">
        <v>1484</v>
      </c>
      <c r="Q1014" s="9">
        <v>13</v>
      </c>
      <c r="R1014" s="9" t="s">
        <v>201</v>
      </c>
      <c r="S1014" s="9" t="s">
        <v>277</v>
      </c>
      <c r="T1014" s="119" t="s">
        <v>206</v>
      </c>
      <c r="U1014" s="126" t="s">
        <v>275</v>
      </c>
      <c r="V1014" s="127">
        <v>136500</v>
      </c>
      <c r="W1014" s="17">
        <f t="shared" si="102"/>
        <v>11130204</v>
      </c>
    </row>
    <row r="1015" spans="14:23" ht="24.95" customHeight="1">
      <c r="N1015" s="9">
        <v>13</v>
      </c>
      <c r="O1015" s="16" t="str">
        <f t="shared" si="101"/>
        <v>130205عايق كاري رطوبتي، با چهار قشر اندود قير و سه لايه ‏گوني براي سطوح حمامها، توالتها و روي پي‌ها.‏</v>
      </c>
      <c r="P1015" s="115" t="s">
        <v>1485</v>
      </c>
      <c r="Q1015" s="9">
        <v>13</v>
      </c>
      <c r="R1015" s="9" t="s">
        <v>201</v>
      </c>
      <c r="S1015" s="9" t="s">
        <v>277</v>
      </c>
      <c r="T1015" s="119" t="s">
        <v>207</v>
      </c>
      <c r="U1015" s="126" t="s">
        <v>275</v>
      </c>
      <c r="V1015" s="127">
        <v>202500</v>
      </c>
      <c r="W1015" s="17">
        <f t="shared" si="102"/>
        <v>11130205</v>
      </c>
    </row>
    <row r="1016" spans="14:23" ht="24.95" customHeight="1">
      <c r="N1016" s="9">
        <v>13</v>
      </c>
      <c r="O1016" s="16" t="str">
        <f t="shared" si="101"/>
        <v>130206عايق كاري رطوبتي با چهار قشر اندود قير و سه لايه ‏گوني براي ساير سطوح.‏</v>
      </c>
      <c r="P1016" s="115" t="s">
        <v>1486</v>
      </c>
      <c r="Q1016" s="9">
        <v>13</v>
      </c>
      <c r="R1016" s="9" t="s">
        <v>201</v>
      </c>
      <c r="S1016" s="9" t="s">
        <v>277</v>
      </c>
      <c r="T1016" s="119" t="s">
        <v>208</v>
      </c>
      <c r="U1016" s="126" t="s">
        <v>275</v>
      </c>
      <c r="V1016" s="127">
        <v>195500</v>
      </c>
      <c r="W1016" s="17">
        <f t="shared" si="102"/>
        <v>11130206</v>
      </c>
    </row>
    <row r="1017" spans="14:23" ht="24.95" customHeight="1">
      <c r="N1017" s="9">
        <v>13</v>
      </c>
      <c r="O1017" s="16" t="str">
        <f t="shared" si="101"/>
        <v>130301عايق كاري رطوبتي، با عايق پيش ساخته درجه يك ‏متشكل از قير و الياف پلي استر و تيشو به ضخامت 3 ‏ميليمتر، به انضمام قشر آستر براي سطوح حمامها، ‏توالتها و روي پي‌ها.‏</v>
      </c>
      <c r="P1017" s="115" t="s">
        <v>1487</v>
      </c>
      <c r="Q1017" s="9">
        <v>13</v>
      </c>
      <c r="R1017" s="9" t="s">
        <v>201</v>
      </c>
      <c r="S1017" s="9" t="s">
        <v>277</v>
      </c>
      <c r="T1017" s="119" t="s">
        <v>209</v>
      </c>
      <c r="U1017" s="126" t="s">
        <v>275</v>
      </c>
      <c r="V1017" s="127">
        <v>93200</v>
      </c>
      <c r="W1017" s="17">
        <f t="shared" si="102"/>
        <v>11130301</v>
      </c>
    </row>
    <row r="1018" spans="14:23" ht="24.95" customHeight="1">
      <c r="N1018" s="9">
        <v>13</v>
      </c>
      <c r="O1018" s="16" t="str">
        <f t="shared" si="101"/>
        <v>130302عايق كاري رطوبتي، با عايق پيش ساخته درجه يك ‏متشكل از قير و الياف پلي استر و تيشو به ضخامت 3 ‏ميليمتر، به انضمام قشرآستر براي ساير سطوح.‏</v>
      </c>
      <c r="P1018" s="115" t="s">
        <v>1488</v>
      </c>
      <c r="Q1018" s="9">
        <v>13</v>
      </c>
      <c r="R1018" s="9" t="s">
        <v>201</v>
      </c>
      <c r="S1018" s="9" t="s">
        <v>277</v>
      </c>
      <c r="T1018" s="119" t="s">
        <v>210</v>
      </c>
      <c r="U1018" s="126" t="s">
        <v>275</v>
      </c>
      <c r="V1018" s="127">
        <v>87700</v>
      </c>
      <c r="W1018" s="17">
        <f t="shared" si="102"/>
        <v>11130302</v>
      </c>
    </row>
    <row r="1019" spans="14:23" ht="24.95" customHeight="1">
      <c r="N1019" s="9">
        <v>13</v>
      </c>
      <c r="O1019" s="16" t="str">
        <f t="shared" si="101"/>
        <v>130303عايق كاري رطوبتي، با عايق پيش ساخته درجه يك ‏متشكل از قير و الياف پلي استر و تيشو به ضخامت 4 ‏ميليمتر، به انضمام قشرآستر براي سطوح حمامها، ‏توالت ها و روي پي‌ها.‏</v>
      </c>
      <c r="P1019" s="115" t="s">
        <v>1489</v>
      </c>
      <c r="Q1019" s="9">
        <v>13</v>
      </c>
      <c r="R1019" s="9" t="s">
        <v>201</v>
      </c>
      <c r="S1019" s="9" t="s">
        <v>277</v>
      </c>
      <c r="T1019" s="119" t="s">
        <v>211</v>
      </c>
      <c r="U1019" s="126" t="s">
        <v>275</v>
      </c>
      <c r="V1019" s="127">
        <v>95500</v>
      </c>
      <c r="W1019" s="17">
        <f t="shared" si="102"/>
        <v>11130303</v>
      </c>
    </row>
    <row r="1020" spans="14:23" ht="24.95" customHeight="1">
      <c r="N1020" s="9">
        <v>13</v>
      </c>
      <c r="O1020" s="16" t="str">
        <f t="shared" si="101"/>
        <v>130304عايق كاري رطوبتي، با عايق پيش ساخته درجه يك ‏متشكل از قير و الياف پلي استر و تيشو به ضخامت 4 ‏ميليمتر، به انضمام قشرآستر براي ساير سطوح.‏</v>
      </c>
      <c r="P1020" s="115" t="s">
        <v>1490</v>
      </c>
      <c r="Q1020" s="9">
        <v>13</v>
      </c>
      <c r="R1020" s="9" t="s">
        <v>201</v>
      </c>
      <c r="S1020" s="9" t="s">
        <v>277</v>
      </c>
      <c r="T1020" s="119" t="s">
        <v>212</v>
      </c>
      <c r="U1020" s="126" t="s">
        <v>275</v>
      </c>
      <c r="V1020" s="127">
        <v>90000</v>
      </c>
      <c r="W1020" s="17">
        <f t="shared" si="102"/>
        <v>11130304</v>
      </c>
    </row>
    <row r="1021" spans="14:23" ht="24.95" customHeight="1">
      <c r="N1021" s="9">
        <v>13</v>
      </c>
      <c r="O1021" s="163" t="str">
        <f t="shared" si="101"/>
        <v>130305اضافه بها به ردیف های ١٣٠٣٠٢ و ١٣٠٣٠۴ در صورت استفاده از عایق پیش ساخته درجه یک فویل دار متشکل از قیر و الیاف پلی استر و تیشو و روکش آلومینیومی مطابق مشخصات فنی</v>
      </c>
      <c r="P1021" s="115" t="s">
        <v>2362</v>
      </c>
      <c r="Q1021" s="9">
        <v>13</v>
      </c>
      <c r="R1021" s="9" t="s">
        <v>201</v>
      </c>
      <c r="S1021" s="9" t="s">
        <v>277</v>
      </c>
      <c r="T1021" s="119" t="s">
        <v>2363</v>
      </c>
      <c r="U1021" s="126" t="s">
        <v>275</v>
      </c>
      <c r="V1021" s="127">
        <v>4600</v>
      </c>
      <c r="W1021" s="17">
        <f t="shared" si="102"/>
        <v>11130305</v>
      </c>
    </row>
    <row r="1022" spans="14:23" ht="24.95" customHeight="1">
      <c r="N1022" s="9">
        <v>13</v>
      </c>
      <c r="O1022" s="16" t="str">
        <f t="shared" si="101"/>
        <v>130401تهيه و ريختن قشر رويه محافظ عايق پيش ساخته، با ‏مايع مخصوص به رنگهاي مختلف، براي سطوح بامها ‏و محلهايي كه روي عايق، آسفالت يا ساير پوششها ‏انجام نمي‌شود.‏</v>
      </c>
      <c r="P1022" s="115" t="s">
        <v>1491</v>
      </c>
      <c r="Q1022" s="9">
        <v>13</v>
      </c>
      <c r="R1022" s="157" t="s">
        <v>201</v>
      </c>
      <c r="S1022" s="9" t="s">
        <v>277</v>
      </c>
      <c r="T1022" s="119" t="s">
        <v>213</v>
      </c>
      <c r="U1022" s="126" t="s">
        <v>275</v>
      </c>
      <c r="V1022" s="127">
        <v>3990</v>
      </c>
      <c r="W1022" s="17">
        <f t="shared" si="102"/>
        <v>11130401</v>
      </c>
    </row>
    <row r="1023" spans="14:23" ht="24.95" customHeight="1">
      <c r="N1023" s="9">
        <v>14</v>
      </c>
      <c r="O1023" s="16" t="str">
        <f t="shared" si="101"/>
        <v>140101عايق كاري حرارتي با عايق پشم شيشه با روکش ‏کاغذ کرافت به ضخامت 25 ميليمتر و به وزن ‏مخصوص 16 كيلو گرم در متر مكعب‏‎.‎</v>
      </c>
      <c r="P1023" s="117" t="s">
        <v>1492</v>
      </c>
      <c r="Q1023" s="9">
        <v>14</v>
      </c>
      <c r="R1023" s="9" t="s">
        <v>215</v>
      </c>
      <c r="S1023" s="9" t="s">
        <v>277</v>
      </c>
      <c r="T1023" s="119" t="s">
        <v>214</v>
      </c>
      <c r="U1023" s="126" t="s">
        <v>275</v>
      </c>
      <c r="V1023" s="150">
        <v>24000</v>
      </c>
      <c r="W1023" s="17">
        <f t="shared" si="102"/>
        <v>11140101</v>
      </c>
    </row>
    <row r="1024" spans="14:23" ht="24.95" customHeight="1">
      <c r="N1024" s="9">
        <v>14</v>
      </c>
      <c r="O1024" s="16" t="str">
        <f t="shared" si="101"/>
        <v>140102عايق كاري حرارتي با عايق پشم شيشه با روکش ‏کاغذ کرافت به ضخامت 25 ميليمتر و به وزن ‏مخصوص 20 كيلو گرم در متر مكعب.‏</v>
      </c>
      <c r="P1024" s="115" t="s">
        <v>1493</v>
      </c>
      <c r="Q1024" s="9">
        <v>14</v>
      </c>
      <c r="R1024" s="9" t="s">
        <v>215</v>
      </c>
      <c r="S1024" s="9" t="s">
        <v>277</v>
      </c>
      <c r="T1024" s="119" t="s">
        <v>216</v>
      </c>
      <c r="U1024" s="126" t="s">
        <v>275</v>
      </c>
      <c r="V1024" s="127">
        <v>28000</v>
      </c>
      <c r="W1024" s="17">
        <f t="shared" si="102"/>
        <v>11140102</v>
      </c>
    </row>
    <row r="1025" spans="14:23" ht="24.95" customHeight="1">
      <c r="N1025" s="9">
        <v>14</v>
      </c>
      <c r="O1025" s="16" t="str">
        <f t="shared" si="101"/>
        <v>140103عايق كاري حرارتي با عايق پشم شيشه با روکش ‏کاغذ کرافت به ضخامت 30 ميليمتر و به وزن ‏مخصوص 12 كيلو گرم در متر مكعب.‏</v>
      </c>
      <c r="P1025" s="115" t="s">
        <v>1494</v>
      </c>
      <c r="Q1025" s="9">
        <v>14</v>
      </c>
      <c r="R1025" s="9" t="s">
        <v>215</v>
      </c>
      <c r="S1025" s="9" t="s">
        <v>277</v>
      </c>
      <c r="T1025" s="119" t="s">
        <v>217</v>
      </c>
      <c r="U1025" s="126" t="s">
        <v>275</v>
      </c>
      <c r="V1025" s="127">
        <v>20900</v>
      </c>
      <c r="W1025" s="17">
        <f t="shared" si="102"/>
        <v>11140103</v>
      </c>
    </row>
    <row r="1026" spans="14:23" ht="24.95" customHeight="1">
      <c r="N1026" s="9">
        <v>14</v>
      </c>
      <c r="O1026" s="16" t="str">
        <f t="shared" si="101"/>
        <v>140104عايق كاري حرارتي با عايق پشم شيشه با روکش ‏کاغذ کرافت به ضخامت 50 ميليمتر و به وزن ‏مخصوص 12 كيلو گرم در متر مكعب.‏</v>
      </c>
      <c r="P1026" s="115" t="s">
        <v>1495</v>
      </c>
      <c r="Q1026" s="9">
        <v>14</v>
      </c>
      <c r="R1026" s="9" t="s">
        <v>215</v>
      </c>
      <c r="S1026" s="9" t="s">
        <v>277</v>
      </c>
      <c r="T1026" s="119" t="s">
        <v>218</v>
      </c>
      <c r="U1026" s="126" t="s">
        <v>275</v>
      </c>
      <c r="V1026" s="127">
        <v>32000</v>
      </c>
      <c r="W1026" s="17">
        <f t="shared" si="102"/>
        <v>11140104</v>
      </c>
    </row>
    <row r="1027" spans="14:23" ht="24.95" customHeight="1">
      <c r="N1027" s="9">
        <v>14</v>
      </c>
      <c r="O1027" s="16" t="str">
        <f t="shared" si="101"/>
        <v>140105عايق كاري حرارتي با عايق پشم شيشه با روکش ‏کاغذ کرافت به ضخامت 50 ميليمتر و به وزن ‏مخصوص 16 كيلو گرم در متر مكعب.‏</v>
      </c>
      <c r="P1027" s="115" t="s">
        <v>1496</v>
      </c>
      <c r="Q1027" s="9">
        <v>14</v>
      </c>
      <c r="R1027" s="9" t="s">
        <v>215</v>
      </c>
      <c r="S1027" s="9" t="s">
        <v>277</v>
      </c>
      <c r="T1027" s="119" t="s">
        <v>219</v>
      </c>
      <c r="U1027" s="126" t="s">
        <v>275</v>
      </c>
      <c r="V1027" s="127">
        <v>39900</v>
      </c>
      <c r="W1027" s="17">
        <f t="shared" si="102"/>
        <v>11140105</v>
      </c>
    </row>
    <row r="1028" spans="14:23" ht="24.95" customHeight="1">
      <c r="N1028" s="9">
        <v>14</v>
      </c>
      <c r="O1028" s="16" t="str">
        <f t="shared" si="101"/>
        <v>140106عايق كاري حرارتي با عايق پشم شيشه با روکش ‏کاغذ کرافت به ضخامت 50 ميليمتر و به وزن ‏مخصوص 20 كيلو گرم در متر مكعب.‏</v>
      </c>
      <c r="P1028" s="115" t="s">
        <v>1497</v>
      </c>
      <c r="Q1028" s="9">
        <v>14</v>
      </c>
      <c r="R1028" s="9" t="s">
        <v>215</v>
      </c>
      <c r="S1028" s="9" t="s">
        <v>277</v>
      </c>
      <c r="T1028" s="119" t="s">
        <v>220</v>
      </c>
      <c r="U1028" s="126" t="s">
        <v>275</v>
      </c>
      <c r="V1028" s="127">
        <v>47800</v>
      </c>
      <c r="W1028" s="17">
        <f t="shared" si="102"/>
        <v>11140106</v>
      </c>
    </row>
    <row r="1029" spans="14:23" ht="24.95" customHeight="1">
      <c r="N1029" s="9">
        <v>14</v>
      </c>
      <c r="O1029" s="16" t="str">
        <f t="shared" si="101"/>
        <v>140201اضافه بها به رديف‌هاي 140101 تا 140106، در ‏صورتي كه از روکش آلومينيوم ساده بجاي كاغذ ‏كرافت استفاده شود.‏</v>
      </c>
      <c r="P1029" s="115" t="s">
        <v>1498</v>
      </c>
      <c r="Q1029" s="9">
        <v>14</v>
      </c>
      <c r="R1029" s="9" t="s">
        <v>215</v>
      </c>
      <c r="S1029" s="9" t="s">
        <v>277</v>
      </c>
      <c r="T1029" s="119" t="s">
        <v>221</v>
      </c>
      <c r="U1029" s="126" t="s">
        <v>275</v>
      </c>
      <c r="V1029" s="127">
        <v>6690</v>
      </c>
      <c r="W1029" s="17">
        <f t="shared" si="102"/>
        <v>11140201</v>
      </c>
    </row>
    <row r="1030" spans="14:23" ht="24.95" customHeight="1">
      <c r="N1030" s="9">
        <v>14</v>
      </c>
      <c r="O1030" s="16" t="str">
        <f t="shared" si="101"/>
        <v>140202اضافه بها به رديف‌هاي 140101 تا 140106، در ‏صورتي كه از روكش آلومينيوم مسلح بجاي کاغذ ‏کرافت استفاده شود.‏</v>
      </c>
      <c r="P1030" s="115" t="s">
        <v>1499</v>
      </c>
      <c r="Q1030" s="9">
        <v>14</v>
      </c>
      <c r="R1030" s="9" t="s">
        <v>215</v>
      </c>
      <c r="S1030" s="9" t="s">
        <v>277</v>
      </c>
      <c r="T1030" s="119" t="s">
        <v>222</v>
      </c>
      <c r="U1030" s="126" t="s">
        <v>275</v>
      </c>
      <c r="V1030" s="127">
        <v>10700</v>
      </c>
      <c r="W1030" s="17">
        <f t="shared" si="102"/>
        <v>11140202</v>
      </c>
    </row>
    <row r="1031" spans="14:23" ht="24.95" customHeight="1">
      <c r="N1031" s="9">
        <v>14</v>
      </c>
      <c r="O1031" s="16" t="str">
        <f t="shared" si="101"/>
        <v>140301عايق كاري حرارتي با عايق پشم شيشه به صورت ‏پانل و بدون روکش به ضخامت 25 ميليمتر و به وزن ‏مخصوص 36 كيلو گرم در متر مكعب.‏</v>
      </c>
      <c r="P1031" s="115" t="s">
        <v>1500</v>
      </c>
      <c r="Q1031" s="9">
        <v>14</v>
      </c>
      <c r="R1031" s="9" t="s">
        <v>215</v>
      </c>
      <c r="S1031" s="9" t="s">
        <v>277</v>
      </c>
      <c r="T1031" s="119" t="s">
        <v>223</v>
      </c>
      <c r="U1031" s="126" t="s">
        <v>275</v>
      </c>
      <c r="V1031" s="127">
        <v>50700</v>
      </c>
      <c r="W1031" s="17">
        <f t="shared" si="102"/>
        <v>11140301</v>
      </c>
    </row>
    <row r="1032" spans="14:23" ht="24.95" customHeight="1">
      <c r="N1032" s="9">
        <v>14</v>
      </c>
      <c r="O1032" s="16" t="str">
        <f t="shared" si="101"/>
        <v>140302عايق كاري حرارتي با عايق پشم شيشه به صورت ‏پانل و بدون روکش به ضخامت 25 ميليمتر و به وزن ‏مخصوص 50 كيلو گرم در متر مكعب.‏</v>
      </c>
      <c r="P1032" s="115" t="s">
        <v>1501</v>
      </c>
      <c r="Q1032" s="9">
        <v>14</v>
      </c>
      <c r="R1032" s="9" t="s">
        <v>215</v>
      </c>
      <c r="S1032" s="9" t="s">
        <v>277</v>
      </c>
      <c r="T1032" s="119" t="s">
        <v>224</v>
      </c>
      <c r="U1032" s="126" t="s">
        <v>275</v>
      </c>
      <c r="V1032" s="127">
        <v>65800</v>
      </c>
      <c r="W1032" s="17">
        <f t="shared" si="102"/>
        <v>11140302</v>
      </c>
    </row>
    <row r="1033" spans="14:23" ht="24.95" customHeight="1">
      <c r="N1033" s="9">
        <v>14</v>
      </c>
      <c r="O1033" s="16" t="str">
        <f t="shared" si="101"/>
        <v>140303عايق كاري حرارتي با عايق پشم شيشه به صورت ‏پانل و بدون روکش به ضخامت 25 ميليمتر و به وزن ‏مخصوص 100 كيلو گرم در متر مكعب.‏</v>
      </c>
      <c r="P1033" s="115" t="s">
        <v>1502</v>
      </c>
      <c r="Q1033" s="9">
        <v>14</v>
      </c>
      <c r="R1033" s="9" t="s">
        <v>215</v>
      </c>
      <c r="S1033" s="9" t="s">
        <v>277</v>
      </c>
      <c r="T1033" s="119" t="s">
        <v>225</v>
      </c>
      <c r="U1033" s="126" t="s">
        <v>275</v>
      </c>
      <c r="V1033" s="127">
        <v>117500</v>
      </c>
      <c r="W1033" s="17">
        <f t="shared" si="102"/>
        <v>11140303</v>
      </c>
    </row>
    <row r="1034" spans="14:23" ht="24.95" customHeight="1">
      <c r="N1034" s="9">
        <v>14</v>
      </c>
      <c r="O1034" s="16" t="str">
        <f t="shared" si="101"/>
        <v>140304عايق كاري حرارتي با عايق پشم شيشه به صورت ‏پانل و بدون روکش، به ضخامت 50 ميليمتر و به وزن ‏مخصوص 36 کيلوگرم در متر مکعب.‏</v>
      </c>
      <c r="P1034" s="115" t="s">
        <v>1503</v>
      </c>
      <c r="Q1034" s="9">
        <v>14</v>
      </c>
      <c r="R1034" s="9" t="s">
        <v>215</v>
      </c>
      <c r="S1034" s="9" t="s">
        <v>277</v>
      </c>
      <c r="T1034" s="119" t="s">
        <v>226</v>
      </c>
      <c r="U1034" s="126" t="s">
        <v>275</v>
      </c>
      <c r="V1034" s="127">
        <v>87600</v>
      </c>
      <c r="W1034" s="17">
        <f t="shared" si="102"/>
        <v>11140304</v>
      </c>
    </row>
    <row r="1035" spans="14:23" ht="24.95" customHeight="1">
      <c r="N1035" s="9">
        <v>14</v>
      </c>
      <c r="O1035" s="16" t="str">
        <f t="shared" si="101"/>
        <v>140305عايق كاري حرارتي با عايق پشم شيشه به صورت ‏پانل و بدون روکش، به ضخامت 50 ميليمتر و به وزن ‏مخصوص 50 کيلوگرم در متر مکعب.‏</v>
      </c>
      <c r="P1035" s="115" t="s">
        <v>1504</v>
      </c>
      <c r="Q1035" s="9">
        <v>14</v>
      </c>
      <c r="R1035" s="9" t="s">
        <v>215</v>
      </c>
      <c r="S1035" s="9" t="s">
        <v>277</v>
      </c>
      <c r="T1035" s="119" t="s">
        <v>227</v>
      </c>
      <c r="U1035" s="126" t="s">
        <v>275</v>
      </c>
      <c r="V1035" s="127">
        <v>116000</v>
      </c>
      <c r="W1035" s="17">
        <f t="shared" si="102"/>
        <v>11140305</v>
      </c>
    </row>
    <row r="1036" spans="14:23" ht="24.95" customHeight="1">
      <c r="N1036" s="9">
        <v>14</v>
      </c>
      <c r="O1036" s="16" t="str">
        <f t="shared" si="101"/>
        <v>140306عايق كاري حرارتي با عايق پشم شيشه به صورت ‏پانل و بدون روکش، به ضخامت 50 ميليمتر و به وزن ‏مخصوص 100 کيلوگرم در متر مکعب.‏</v>
      </c>
      <c r="P1036" s="115" t="s">
        <v>1505</v>
      </c>
      <c r="Q1036" s="9">
        <v>14</v>
      </c>
      <c r="R1036" s="9" t="s">
        <v>215</v>
      </c>
      <c r="S1036" s="9" t="s">
        <v>277</v>
      </c>
      <c r="T1036" s="119" t="s">
        <v>228</v>
      </c>
      <c r="U1036" s="126" t="s">
        <v>275</v>
      </c>
      <c r="V1036" s="127">
        <v>184000</v>
      </c>
      <c r="W1036" s="17">
        <f t="shared" si="102"/>
        <v>11140306</v>
      </c>
    </row>
    <row r="1037" spans="14:23" ht="24.95" customHeight="1">
      <c r="N1037" s="9">
        <v>14</v>
      </c>
      <c r="O1037" s="16" t="str">
        <f t="shared" si="101"/>
        <v>140401عايق كاري حرارتي با عايق پشم شيشه يكطرف ‏توري‌دار به‌ضخامت 50 ميليمتر و وزن مخصوص 60 ‏كيلوگرم در مترمكعب.‏</v>
      </c>
      <c r="P1037" s="115" t="s">
        <v>1506</v>
      </c>
      <c r="Q1037" s="9">
        <v>14</v>
      </c>
      <c r="R1037" s="9" t="s">
        <v>215</v>
      </c>
      <c r="S1037" s="9" t="s">
        <v>277</v>
      </c>
      <c r="T1037" s="119" t="s">
        <v>229</v>
      </c>
      <c r="U1037" s="126" t="s">
        <v>275</v>
      </c>
      <c r="V1037" s="127">
        <v>193000</v>
      </c>
      <c r="W1037" s="17">
        <f t="shared" si="102"/>
        <v>11140401</v>
      </c>
    </row>
    <row r="1038" spans="14:23" ht="24.95" customHeight="1">
      <c r="N1038" s="9">
        <v>14</v>
      </c>
      <c r="O1038" s="16" t="str">
        <f t="shared" si="101"/>
        <v>140402عايق كاري حرارتي با عايق پشم شيشه يكطرف ‏توري‌دار به‌ضخامت 75 ميليمتر و وزن مخصوص 60 ‏كيلوگرم در مترمكعب.‏</v>
      </c>
      <c r="P1038" s="115" t="s">
        <v>1507</v>
      </c>
      <c r="Q1038" s="9">
        <v>14</v>
      </c>
      <c r="R1038" s="9" t="s">
        <v>215</v>
      </c>
      <c r="S1038" s="9" t="s">
        <v>277</v>
      </c>
      <c r="T1038" s="119" t="s">
        <v>230</v>
      </c>
      <c r="U1038" s="126" t="s">
        <v>275</v>
      </c>
      <c r="V1038" s="127">
        <v>251500</v>
      </c>
      <c r="W1038" s="17">
        <f t="shared" si="102"/>
        <v>11140402</v>
      </c>
    </row>
    <row r="1039" spans="14:23" ht="24.95" customHeight="1">
      <c r="N1039" s="9">
        <v>14</v>
      </c>
      <c r="O1039" s="16" t="str">
        <f t="shared" si="101"/>
        <v>140501عايق كاري حرارتي با عايق پشم سنگ بدون روكش ‏به‌ضخامت 50 ميليمتر و وزن مخصوص 30 كيلوگرم ‏در مترمكعب.‏</v>
      </c>
      <c r="P1039" s="115" t="s">
        <v>1508</v>
      </c>
      <c r="Q1039" s="9">
        <v>14</v>
      </c>
      <c r="R1039" s="9" t="s">
        <v>215</v>
      </c>
      <c r="S1039" s="9" t="s">
        <v>277</v>
      </c>
      <c r="T1039" s="119" t="s">
        <v>231</v>
      </c>
      <c r="U1039" s="126" t="s">
        <v>275</v>
      </c>
      <c r="V1039" s="127">
        <v>65400</v>
      </c>
      <c r="W1039" s="17">
        <f t="shared" si="102"/>
        <v>11140501</v>
      </c>
    </row>
    <row r="1040" spans="14:23" ht="24.95" customHeight="1">
      <c r="N1040" s="9">
        <v>14</v>
      </c>
      <c r="O1040" s="16" t="str">
        <f t="shared" si="101"/>
        <v>140601عايق كاري حرارتي با عايق پشم سنگ با روكش كاغذ ‏كرافت به‌ضخامت 50 ميليمتر و وزن مخصوص 30 ‏كيلوگرم در مترمكعب.‏</v>
      </c>
      <c r="P1040" s="115" t="s">
        <v>1509</v>
      </c>
      <c r="Q1040" s="9">
        <v>14</v>
      </c>
      <c r="R1040" s="9" t="s">
        <v>215</v>
      </c>
      <c r="S1040" s="9" t="s">
        <v>277</v>
      </c>
      <c r="T1040" s="119" t="s">
        <v>232</v>
      </c>
      <c r="U1040" s="126" t="s">
        <v>275</v>
      </c>
      <c r="V1040" s="127">
        <v>76700</v>
      </c>
      <c r="W1040" s="17">
        <f t="shared" si="102"/>
        <v>11140601</v>
      </c>
    </row>
    <row r="1041" spans="14:23" ht="24.95" customHeight="1">
      <c r="N1041" s="9">
        <v>14</v>
      </c>
      <c r="O1041" s="16" t="str">
        <f t="shared" si="101"/>
        <v>140701اضافه‌بها به رديف 140601 وقتي كه از روكش ‏آلومينيوم مسلح به‌جاي كاغذ كرافت استفاده شود.‏</v>
      </c>
      <c r="P1041" s="115" t="s">
        <v>1510</v>
      </c>
      <c r="Q1041" s="9">
        <v>14</v>
      </c>
      <c r="R1041" s="9" t="s">
        <v>215</v>
      </c>
      <c r="S1041" s="9" t="s">
        <v>277</v>
      </c>
      <c r="T1041" s="119" t="s">
        <v>233</v>
      </c>
      <c r="U1041" s="126" t="s">
        <v>275</v>
      </c>
      <c r="V1041" s="127">
        <v>15600</v>
      </c>
      <c r="W1041" s="17">
        <f t="shared" si="102"/>
        <v>11140701</v>
      </c>
    </row>
    <row r="1042" spans="14:23" ht="24.95" customHeight="1">
      <c r="N1042" s="9">
        <v>14</v>
      </c>
      <c r="O1042" s="16" t="str">
        <f t="shared" ref="O1042:O1106" si="103">CONCATENATE(P1042,T1042)</f>
        <v>140801عايق پشم سنگ به‌صورت پانل و بدون روكش به ‏ضخامت 25 ميليمتر و وزن مخصوص 100 كيلوگرم ‏در مترمكعب.‏</v>
      </c>
      <c r="P1042" s="115" t="s">
        <v>1511</v>
      </c>
      <c r="Q1042" s="9">
        <v>14</v>
      </c>
      <c r="R1042" s="9" t="s">
        <v>215</v>
      </c>
      <c r="S1042" s="9" t="s">
        <v>277</v>
      </c>
      <c r="T1042" s="119" t="s">
        <v>234</v>
      </c>
      <c r="U1042" s="126" t="s">
        <v>275</v>
      </c>
      <c r="V1042" s="127">
        <v>113500</v>
      </c>
      <c r="W1042" s="17">
        <f t="shared" ref="W1042:W1106" si="104">P1042+11000000</f>
        <v>11140801</v>
      </c>
    </row>
    <row r="1043" spans="14:23" ht="24.95" customHeight="1">
      <c r="N1043" s="9">
        <v>14</v>
      </c>
      <c r="O1043" s="16" t="str">
        <f t="shared" si="103"/>
        <v>140802عايق پشم سنگ به‌صورت پانل و بدون روكش به ‏ضخامت 30 ميليمتر و وزن مخصوص 80 كيلوگرم در ‏مترمكعب.‏</v>
      </c>
      <c r="P1043" s="115" t="s">
        <v>1512</v>
      </c>
      <c r="Q1043" s="9">
        <v>14</v>
      </c>
      <c r="R1043" s="9" t="s">
        <v>215</v>
      </c>
      <c r="S1043" s="9" t="s">
        <v>277</v>
      </c>
      <c r="T1043" s="119" t="s">
        <v>235</v>
      </c>
      <c r="U1043" s="126" t="s">
        <v>275</v>
      </c>
      <c r="V1043" s="127">
        <v>114500</v>
      </c>
      <c r="W1043" s="17">
        <f t="shared" si="104"/>
        <v>11140802</v>
      </c>
    </row>
    <row r="1044" spans="14:23" ht="24.95" customHeight="1">
      <c r="N1044" s="9">
        <v>14</v>
      </c>
      <c r="O1044" s="16" t="str">
        <f t="shared" si="103"/>
        <v>140803عايق پشم سنگ به‌صورت پانل و بدون روكش به ‏ضخامت 50 ميليمتر و وزن مخصوص 80 كيلوگرم در ‏مترمكعب.‏</v>
      </c>
      <c r="P1044" s="115" t="s">
        <v>1513</v>
      </c>
      <c r="Q1044" s="9">
        <v>14</v>
      </c>
      <c r="R1044" s="9" t="s">
        <v>215</v>
      </c>
      <c r="S1044" s="9" t="s">
        <v>277</v>
      </c>
      <c r="T1044" s="119" t="s">
        <v>236</v>
      </c>
      <c r="U1044" s="126" t="s">
        <v>275</v>
      </c>
      <c r="V1044" s="127">
        <v>149000</v>
      </c>
      <c r="W1044" s="17">
        <f t="shared" si="104"/>
        <v>11140803</v>
      </c>
    </row>
    <row r="1045" spans="14:23" ht="24.95" customHeight="1">
      <c r="N1045" s="9">
        <v>14</v>
      </c>
      <c r="O1045" s="16" t="str">
        <f t="shared" si="103"/>
        <v>140804عايق پشم سنگ به‌صورت پانل و بدون روكش به ‏ضخامت 50 ميليمتر و وزن مخصوص 100 كيلوگرم ‏در مترمكعب.‏</v>
      </c>
      <c r="P1045" s="115" t="s">
        <v>1514</v>
      </c>
      <c r="Q1045" s="9">
        <v>14</v>
      </c>
      <c r="R1045" s="9" t="s">
        <v>215</v>
      </c>
      <c r="S1045" s="9" t="s">
        <v>277</v>
      </c>
      <c r="T1045" s="119" t="s">
        <v>237</v>
      </c>
      <c r="U1045" s="126" t="s">
        <v>275</v>
      </c>
      <c r="V1045" s="127">
        <v>180000</v>
      </c>
      <c r="W1045" s="17">
        <f t="shared" si="104"/>
        <v>11140804</v>
      </c>
    </row>
    <row r="1046" spans="14:23" ht="24.95" customHeight="1">
      <c r="N1046" s="9">
        <v>14</v>
      </c>
      <c r="O1046" s="16" t="str">
        <f t="shared" si="103"/>
        <v>140805عايق پشم سنگ به‌صورت پانل و بدون روكش به ‏ضخامت 60 ميليمتر و وزن مخصوص 100 كيلوگرم ‏در مترمكعب.‏</v>
      </c>
      <c r="P1046" s="115" t="s">
        <v>1515</v>
      </c>
      <c r="Q1046" s="9">
        <v>14</v>
      </c>
      <c r="R1046" s="9" t="s">
        <v>215</v>
      </c>
      <c r="S1046" s="9" t="s">
        <v>277</v>
      </c>
      <c r="T1046" s="119" t="s">
        <v>238</v>
      </c>
      <c r="U1046" s="126" t="s">
        <v>275</v>
      </c>
      <c r="V1046" s="127">
        <v>194000</v>
      </c>
      <c r="W1046" s="17">
        <f t="shared" si="104"/>
        <v>11140805</v>
      </c>
    </row>
    <row r="1047" spans="14:23" ht="24.95" customHeight="1">
      <c r="N1047" s="9">
        <v>14</v>
      </c>
      <c r="O1047" s="16" t="str">
        <f t="shared" si="103"/>
        <v>140806عايق پشم سنگ به‌صورت پانل و بدون روكش به ‏ضخامت 75 ميليمتر و وزن مخصوص 80 كيلوگرم در ‏مترمكعب.‏</v>
      </c>
      <c r="P1047" s="115" t="s">
        <v>1516</v>
      </c>
      <c r="Q1047" s="9">
        <v>14</v>
      </c>
      <c r="R1047" s="9" t="s">
        <v>215</v>
      </c>
      <c r="S1047" s="9" t="s">
        <v>277</v>
      </c>
      <c r="T1047" s="119" t="s">
        <v>239</v>
      </c>
      <c r="U1047" s="126" t="s">
        <v>275</v>
      </c>
      <c r="V1047" s="127">
        <v>216500</v>
      </c>
      <c r="W1047" s="17">
        <f t="shared" si="104"/>
        <v>11140806</v>
      </c>
    </row>
    <row r="1048" spans="14:23" ht="24.95" customHeight="1">
      <c r="N1048" s="9">
        <v>14</v>
      </c>
      <c r="O1048" s="16" t="str">
        <f t="shared" si="103"/>
        <v>140901عايق پشم سنگ يكطرف توري‌دار به ضخامت 30 ‏ميليمتر و وزن مخصوص 80 كيلوگرم در مترمكعب.‏</v>
      </c>
      <c r="P1048" s="115" t="s">
        <v>1517</v>
      </c>
      <c r="Q1048" s="9">
        <v>14</v>
      </c>
      <c r="R1048" s="9" t="s">
        <v>215</v>
      </c>
      <c r="S1048" s="9" t="s">
        <v>277</v>
      </c>
      <c r="T1048" s="119" t="s">
        <v>240</v>
      </c>
      <c r="U1048" s="126" t="s">
        <v>275</v>
      </c>
      <c r="V1048" s="127">
        <v>158500</v>
      </c>
      <c r="W1048" s="17">
        <f t="shared" si="104"/>
        <v>11140901</v>
      </c>
    </row>
    <row r="1049" spans="14:23" ht="24.95" customHeight="1">
      <c r="N1049" s="9">
        <v>14</v>
      </c>
      <c r="O1049" s="16" t="str">
        <f t="shared" si="103"/>
        <v>140902عايق پشم سنگ يكطرف توري‌دار به ضخامت 30 ‏ميليمتر و وزن مخصوص 100 كيلوگرم در مترمكعب.‏</v>
      </c>
      <c r="P1049" s="115" t="s">
        <v>1518</v>
      </c>
      <c r="Q1049" s="9">
        <v>14</v>
      </c>
      <c r="R1049" s="9" t="s">
        <v>215</v>
      </c>
      <c r="S1049" s="9" t="s">
        <v>277</v>
      </c>
      <c r="T1049" s="119" t="s">
        <v>241</v>
      </c>
      <c r="U1049" s="126" t="s">
        <v>275</v>
      </c>
      <c r="V1049" s="127">
        <v>187000</v>
      </c>
      <c r="W1049" s="17">
        <f t="shared" si="104"/>
        <v>11140902</v>
      </c>
    </row>
    <row r="1050" spans="14:23" ht="24.95" customHeight="1">
      <c r="N1050" s="9">
        <v>14</v>
      </c>
      <c r="O1050" s="16" t="str">
        <f t="shared" si="103"/>
        <v>140903عايق پشم سنگ يكطرف توري‌دار به ضخامت 50 ‏ميليمتر و وزن مخصوص 80 كيلوگرم در مترمكعب.‏</v>
      </c>
      <c r="P1050" s="115" t="s">
        <v>1519</v>
      </c>
      <c r="Q1050" s="9">
        <v>14</v>
      </c>
      <c r="R1050" s="9" t="s">
        <v>215</v>
      </c>
      <c r="S1050" s="9" t="s">
        <v>277</v>
      </c>
      <c r="T1050" s="119" t="s">
        <v>242</v>
      </c>
      <c r="U1050" s="126" t="s">
        <v>275</v>
      </c>
      <c r="V1050" s="127">
        <v>189000</v>
      </c>
      <c r="W1050" s="17">
        <f t="shared" si="104"/>
        <v>11140903</v>
      </c>
    </row>
    <row r="1051" spans="14:23" ht="24.95" customHeight="1">
      <c r="N1051" s="9">
        <v>14</v>
      </c>
      <c r="O1051" s="16" t="str">
        <f t="shared" si="103"/>
        <v>140904عايق پشم سنگ يكطرف توري‌دار به ضخامت 50 ‏ميليمتر و وزن مخصوص 100 كيلوگرم در مترمكعب.‏</v>
      </c>
      <c r="P1051" s="115" t="s">
        <v>1520</v>
      </c>
      <c r="Q1051" s="9">
        <v>14</v>
      </c>
      <c r="R1051" s="9" t="s">
        <v>215</v>
      </c>
      <c r="S1051" s="9" t="s">
        <v>277</v>
      </c>
      <c r="T1051" s="119" t="s">
        <v>243</v>
      </c>
      <c r="U1051" s="126" t="s">
        <v>275</v>
      </c>
      <c r="V1051" s="127">
        <v>223500</v>
      </c>
      <c r="W1051" s="17">
        <f t="shared" si="104"/>
        <v>11140904</v>
      </c>
    </row>
    <row r="1052" spans="14:23" ht="24.95" customHeight="1">
      <c r="N1052" s="9">
        <v>14</v>
      </c>
      <c r="O1052" s="16" t="str">
        <f t="shared" si="103"/>
        <v>140905عايق پشم سنگ يكطرف توري‌دار به ضخامت 75 ‏ميليمتر و وزن مخصوص 80 كيلوگرم در مترمكعب.‏</v>
      </c>
      <c r="P1052" s="115" t="s">
        <v>1521</v>
      </c>
      <c r="Q1052" s="9">
        <v>14</v>
      </c>
      <c r="R1052" s="9" t="s">
        <v>215</v>
      </c>
      <c r="S1052" s="9" t="s">
        <v>277</v>
      </c>
      <c r="T1052" s="119" t="s">
        <v>244</v>
      </c>
      <c r="U1052" s="126" t="s">
        <v>275</v>
      </c>
      <c r="V1052" s="127">
        <v>252500</v>
      </c>
      <c r="W1052" s="17">
        <f t="shared" si="104"/>
        <v>11140905</v>
      </c>
    </row>
    <row r="1053" spans="14:23" ht="24.95" customHeight="1">
      <c r="N1053" s="9">
        <v>14</v>
      </c>
      <c r="O1053" s="16" t="str">
        <f t="shared" si="103"/>
        <v>140906عايق پشم سنگ يكطرف توري‌دار به ضخامت 75 ‏ميليمتر و وزن مخصوص 100 كيلوگرم در مترمكعب.‏</v>
      </c>
      <c r="P1053" s="115" t="s">
        <v>1522</v>
      </c>
      <c r="Q1053" s="9">
        <v>14</v>
      </c>
      <c r="R1053" s="9" t="s">
        <v>215</v>
      </c>
      <c r="S1053" s="9" t="s">
        <v>277</v>
      </c>
      <c r="T1053" s="119" t="s">
        <v>245</v>
      </c>
      <c r="U1053" s="126" t="s">
        <v>275</v>
      </c>
      <c r="V1053" s="127">
        <v>307500</v>
      </c>
      <c r="W1053" s="17">
        <f t="shared" si="104"/>
        <v>11140906</v>
      </c>
    </row>
    <row r="1054" spans="14:23" ht="24.95" customHeight="1">
      <c r="N1054" s="9">
        <v>14</v>
      </c>
      <c r="O1054" s="16" t="str">
        <f t="shared" si="103"/>
        <v>140907عايق پشم سنگ يكطرف توري‌دار به ضخامت 100 ‏ميليمتر و وزن مخصوص 80 كيلوگرم در مترمكعب.‏</v>
      </c>
      <c r="P1054" s="115" t="s">
        <v>1523</v>
      </c>
      <c r="Q1054" s="9">
        <v>14</v>
      </c>
      <c r="R1054" s="9" t="s">
        <v>215</v>
      </c>
      <c r="S1054" s="9" t="s">
        <v>277</v>
      </c>
      <c r="T1054" s="119" t="s">
        <v>246</v>
      </c>
      <c r="U1054" s="126" t="s">
        <v>275</v>
      </c>
      <c r="V1054" s="127">
        <v>327500</v>
      </c>
      <c r="W1054" s="17">
        <f t="shared" si="104"/>
        <v>11140907</v>
      </c>
    </row>
    <row r="1055" spans="14:23" ht="24.95" customHeight="1">
      <c r="N1055" s="9">
        <v>14</v>
      </c>
      <c r="O1055" s="16" t="str">
        <f t="shared" si="103"/>
        <v>140908عايق پشم سنگ يكطرف توري‌دار به ضخامت 100 ‏ميليمتر و وزن مخصوص 100 كيلوگرم در مترمكعب.‏</v>
      </c>
      <c r="P1055" s="115" t="s">
        <v>1524</v>
      </c>
      <c r="Q1055" s="9">
        <v>14</v>
      </c>
      <c r="R1055" s="9" t="s">
        <v>215</v>
      </c>
      <c r="S1055" s="9" t="s">
        <v>277</v>
      </c>
      <c r="T1055" s="119" t="s">
        <v>247</v>
      </c>
      <c r="U1055" s="126" t="s">
        <v>275</v>
      </c>
      <c r="V1055" s="127">
        <v>392500</v>
      </c>
      <c r="W1055" s="17">
        <f t="shared" si="104"/>
        <v>11140908</v>
      </c>
    </row>
    <row r="1056" spans="14:23" ht="24.95" customHeight="1">
      <c r="N1056" s="9">
        <v>14</v>
      </c>
      <c r="O1056" s="16" t="str">
        <f t="shared" si="103"/>
        <v>141001عايق‌كاري حرارتي با عايق پلي‌اورتان به ضخامت 15 ‏ميليمتر.‏</v>
      </c>
      <c r="P1056" s="115" t="s">
        <v>1525</v>
      </c>
      <c r="Q1056" s="9">
        <v>14</v>
      </c>
      <c r="R1056" s="9" t="s">
        <v>215</v>
      </c>
      <c r="S1056" s="9" t="s">
        <v>277</v>
      </c>
      <c r="T1056" s="119" t="s">
        <v>248</v>
      </c>
      <c r="U1056" s="126" t="s">
        <v>275</v>
      </c>
      <c r="V1056" s="127">
        <v>79800</v>
      </c>
      <c r="W1056" s="17">
        <f t="shared" si="104"/>
        <v>11141001</v>
      </c>
    </row>
    <row r="1057" spans="14:23" ht="24.95" customHeight="1">
      <c r="N1057" s="9">
        <v>14</v>
      </c>
      <c r="O1057" s="16" t="str">
        <f t="shared" si="103"/>
        <v>141002عايق‌كاري حرارتي با عايق پلي‌اورتان به ضخامت 50 ‏ميليمتر.‏</v>
      </c>
      <c r="P1057" s="115" t="s">
        <v>1526</v>
      </c>
      <c r="Q1057" s="9">
        <v>14</v>
      </c>
      <c r="R1057" s="9" t="s">
        <v>215</v>
      </c>
      <c r="S1057" s="9" t="s">
        <v>277</v>
      </c>
      <c r="T1057" s="119" t="s">
        <v>249</v>
      </c>
      <c r="U1057" s="126" t="s">
        <v>275</v>
      </c>
      <c r="V1057" s="127">
        <v>230500</v>
      </c>
      <c r="W1057" s="17">
        <f t="shared" si="104"/>
        <v>11141002</v>
      </c>
    </row>
    <row r="1058" spans="14:23" ht="24.95" customHeight="1">
      <c r="N1058" s="9">
        <v>14</v>
      </c>
      <c r="O1058" s="16" t="str">
        <f t="shared" si="103"/>
        <v>141003عايق‌كاري حرارتي با عايق پلي‌اورتان به ضخامت ‏‏100 ميليمتر.‏</v>
      </c>
      <c r="P1058" s="115" t="s">
        <v>1527</v>
      </c>
      <c r="Q1058" s="9">
        <v>14</v>
      </c>
      <c r="R1058" s="9" t="s">
        <v>215</v>
      </c>
      <c r="S1058" s="9" t="s">
        <v>277</v>
      </c>
      <c r="T1058" s="119" t="s">
        <v>250</v>
      </c>
      <c r="U1058" s="126" t="s">
        <v>275</v>
      </c>
      <c r="V1058" s="127">
        <v>443500</v>
      </c>
      <c r="W1058" s="17">
        <f t="shared" si="104"/>
        <v>11141003</v>
      </c>
    </row>
    <row r="1059" spans="14:23" ht="24.95" customHeight="1">
      <c r="N1059" s="9">
        <v>14</v>
      </c>
      <c r="O1059" s="16" t="str">
        <f t="shared" si="103"/>
        <v>141004عايق‌كاري حرارتي با عايق پلي‌اورتان به ضخامت ‏‏150 ميليمتر.‏</v>
      </c>
      <c r="P1059" s="115" t="s">
        <v>1528</v>
      </c>
      <c r="Q1059" s="9">
        <v>14</v>
      </c>
      <c r="R1059" s="9" t="s">
        <v>215</v>
      </c>
      <c r="S1059" s="9" t="s">
        <v>277</v>
      </c>
      <c r="T1059" s="119" t="s">
        <v>251</v>
      </c>
      <c r="U1059" s="126" t="s">
        <v>275</v>
      </c>
      <c r="V1059" s="127">
        <v>657000</v>
      </c>
      <c r="W1059" s="17">
        <f t="shared" si="104"/>
        <v>11141004</v>
      </c>
    </row>
    <row r="1060" spans="14:23" ht="24.95" customHeight="1">
      <c r="N1060" s="9">
        <v>14</v>
      </c>
      <c r="O1060" s="16" t="str">
        <f t="shared" si="103"/>
        <v>141005عايق‌كاري حرارتي با عايق پلي‌اورتان به ضخامت ‏‏200 ميليمتر.‏</v>
      </c>
      <c r="P1060" s="115" t="s">
        <v>1529</v>
      </c>
      <c r="Q1060" s="9">
        <v>14</v>
      </c>
      <c r="R1060" s="9" t="s">
        <v>215</v>
      </c>
      <c r="S1060" s="9" t="s">
        <v>277</v>
      </c>
      <c r="T1060" s="119" t="s">
        <v>252</v>
      </c>
      <c r="U1060" s="126" t="s">
        <v>275</v>
      </c>
      <c r="V1060" s="127">
        <v>869500</v>
      </c>
      <c r="W1060" s="17">
        <f t="shared" si="104"/>
        <v>11141005</v>
      </c>
    </row>
    <row r="1061" spans="14:23" ht="24.95" customHeight="1">
      <c r="N1061" s="9">
        <v>14</v>
      </c>
      <c r="O1061" s="16" t="str">
        <f t="shared" si="103"/>
        <v>141101اضافه‌بها به رديف‌هاي 141001 تا 141005 براي هر ‏مترمربع كاغذ كرافت كه سطح عايق را بپوشاند.‏</v>
      </c>
      <c r="P1061" s="115" t="s">
        <v>1530</v>
      </c>
      <c r="Q1061" s="9">
        <v>14</v>
      </c>
      <c r="R1061" s="9" t="s">
        <v>215</v>
      </c>
      <c r="S1061" s="9" t="s">
        <v>277</v>
      </c>
      <c r="T1061" s="119" t="s">
        <v>253</v>
      </c>
      <c r="U1061" s="126" t="s">
        <v>275</v>
      </c>
      <c r="V1061" s="127">
        <v>1750</v>
      </c>
      <c r="W1061" s="17">
        <f t="shared" si="104"/>
        <v>11141101</v>
      </c>
    </row>
    <row r="1062" spans="14:23" ht="24.95" customHeight="1">
      <c r="N1062" s="9">
        <v>14</v>
      </c>
      <c r="O1062" s="16" t="str">
        <f t="shared" si="103"/>
        <v>141102اضافه‌بها به رديف‌هاي 141001 تا 141005 براي هر ‏مترمربع ورق نازك آلومينيوم مسلح به‌ضخامت اسمي ‏‏80 ميكرون كه سطح عايق را بپوشاند.‏</v>
      </c>
      <c r="P1062" s="115" t="s">
        <v>1531</v>
      </c>
      <c r="Q1062" s="9">
        <v>14</v>
      </c>
      <c r="R1062" s="9" t="s">
        <v>215</v>
      </c>
      <c r="S1062" s="9" t="s">
        <v>277</v>
      </c>
      <c r="T1062" s="119" t="s">
        <v>254</v>
      </c>
      <c r="U1062" s="126" t="s">
        <v>275</v>
      </c>
      <c r="V1062" s="127">
        <v>15600</v>
      </c>
      <c r="W1062" s="17">
        <f t="shared" si="104"/>
        <v>11141102</v>
      </c>
    </row>
    <row r="1063" spans="14:23" ht="24.95" customHeight="1">
      <c r="N1063" s="9">
        <v>14</v>
      </c>
      <c r="O1063" s="16" t="str">
        <f t="shared" si="103"/>
        <v>141201پركردن درز بين پانلهاي پلي‌اورتان و همچنين در ‏محل تلاقي عايق با سطوح مختلف به‌طريق تزريق ‏پلي‌اورتان برحسب وزن مصرفي.‏</v>
      </c>
      <c r="P1063" s="115" t="s">
        <v>1532</v>
      </c>
      <c r="Q1063" s="9">
        <v>14</v>
      </c>
      <c r="R1063" s="9" t="s">
        <v>215</v>
      </c>
      <c r="S1063" s="9" t="s">
        <v>277</v>
      </c>
      <c r="T1063" s="119" t="s">
        <v>255</v>
      </c>
      <c r="U1063" s="126" t="s">
        <v>828</v>
      </c>
      <c r="V1063" s="127">
        <v>62800</v>
      </c>
      <c r="W1063" s="17">
        <f t="shared" si="104"/>
        <v>11141201</v>
      </c>
    </row>
    <row r="1064" spans="14:23" ht="24.95" customHeight="1">
      <c r="N1064" s="9">
        <v>14</v>
      </c>
      <c r="O1064" s="16" t="str">
        <f t="shared" si="103"/>
        <v>141301عايق‌كاري حرارتي با عايق پلي‌استايرن به‌ضخامت 15 ‏ميليمتر.‏</v>
      </c>
      <c r="P1064" s="115" t="s">
        <v>1533</v>
      </c>
      <c r="Q1064" s="9">
        <v>14</v>
      </c>
      <c r="R1064" s="9" t="s">
        <v>215</v>
      </c>
      <c r="S1064" s="9" t="s">
        <v>277</v>
      </c>
      <c r="T1064" s="119" t="s">
        <v>256</v>
      </c>
      <c r="U1064" s="126" t="s">
        <v>275</v>
      </c>
      <c r="V1064" s="127">
        <v>22700</v>
      </c>
      <c r="W1064" s="17">
        <f t="shared" si="104"/>
        <v>11141301</v>
      </c>
    </row>
    <row r="1065" spans="14:23" ht="24.95" customHeight="1">
      <c r="N1065" s="9">
        <v>14</v>
      </c>
      <c r="O1065" s="16" t="str">
        <f t="shared" si="103"/>
        <v>141302عايق‌كاري حرارتي با عايق پلي‌استايرن به‌ضخامت 50 ‏ميليمتر.‏</v>
      </c>
      <c r="P1065" s="115" t="s">
        <v>1534</v>
      </c>
      <c r="Q1065" s="9">
        <v>14</v>
      </c>
      <c r="R1065" s="9" t="s">
        <v>215</v>
      </c>
      <c r="S1065" s="9" t="s">
        <v>277</v>
      </c>
      <c r="T1065" s="119" t="s">
        <v>257</v>
      </c>
      <c r="U1065" s="126" t="s">
        <v>275</v>
      </c>
      <c r="V1065" s="127">
        <v>66800</v>
      </c>
      <c r="W1065" s="17">
        <f t="shared" si="104"/>
        <v>11141302</v>
      </c>
    </row>
    <row r="1066" spans="14:23" ht="24.95" customHeight="1">
      <c r="N1066" s="9">
        <v>14</v>
      </c>
      <c r="O1066" s="16" t="str">
        <f t="shared" si="103"/>
        <v>141303عايق‌كاري حرارتي با عايق پلي‌استايرن به‌ضخامت ‏‏100 ميليمتر.‏</v>
      </c>
      <c r="P1066" s="115" t="s">
        <v>1535</v>
      </c>
      <c r="Q1066" s="9">
        <v>14</v>
      </c>
      <c r="R1066" s="9" t="s">
        <v>215</v>
      </c>
      <c r="S1066" s="9" t="s">
        <v>277</v>
      </c>
      <c r="T1066" s="119" t="s">
        <v>258</v>
      </c>
      <c r="U1066" s="126" t="s">
        <v>275</v>
      </c>
      <c r="V1066" s="127">
        <v>134000</v>
      </c>
      <c r="W1066" s="17">
        <f t="shared" si="104"/>
        <v>11141303</v>
      </c>
    </row>
    <row r="1067" spans="14:23" ht="24.95" customHeight="1">
      <c r="N1067" s="9">
        <v>14</v>
      </c>
      <c r="O1067" s="16" t="str">
        <f t="shared" si="103"/>
        <v>141304عايق‌كاري حرارتي با عايق پلي‌استايرن به‌ضخامت ‏‏150 ميليمتر.‏</v>
      </c>
      <c r="P1067" s="115" t="s">
        <v>1536</v>
      </c>
      <c r="Q1067" s="9">
        <v>14</v>
      </c>
      <c r="R1067" s="9" t="s">
        <v>215</v>
      </c>
      <c r="S1067" s="9" t="s">
        <v>277</v>
      </c>
      <c r="T1067" s="119" t="s">
        <v>259</v>
      </c>
      <c r="U1067" s="126" t="s">
        <v>275</v>
      </c>
      <c r="V1067" s="127">
        <v>192000</v>
      </c>
      <c r="W1067" s="17">
        <f t="shared" si="104"/>
        <v>11141304</v>
      </c>
    </row>
    <row r="1068" spans="14:23" ht="24.95" customHeight="1">
      <c r="N1068" s="9">
        <v>14</v>
      </c>
      <c r="O1068" s="16" t="str">
        <f t="shared" si="103"/>
        <v>141305عايق‌كاري حرارتي با عايق پلي‌استايرن به‌ضخامت ‏‏200 ميليمتر.‏</v>
      </c>
      <c r="P1068" s="115" t="s">
        <v>1537</v>
      </c>
      <c r="Q1068" s="9">
        <v>14</v>
      </c>
      <c r="R1068" s="9" t="s">
        <v>215</v>
      </c>
      <c r="S1068" s="9" t="s">
        <v>277</v>
      </c>
      <c r="T1068" s="119" t="s">
        <v>260</v>
      </c>
      <c r="U1068" s="126" t="s">
        <v>275</v>
      </c>
      <c r="V1068" s="127">
        <v>255000</v>
      </c>
      <c r="W1068" s="17">
        <f t="shared" si="104"/>
        <v>11141305</v>
      </c>
    </row>
    <row r="1069" spans="14:23" ht="24.95" customHeight="1">
      <c r="N1069" s="9">
        <v>14</v>
      </c>
      <c r="O1069" s="16" t="str">
        <f t="shared" si="103"/>
        <v>141306عايق‌كاري حرارتي با عايق پلي‌استايرن به‌ضخامت ‏‏250 ميليمتر.‏</v>
      </c>
      <c r="P1069" s="115" t="s">
        <v>1538</v>
      </c>
      <c r="Q1069" s="9">
        <v>14</v>
      </c>
      <c r="R1069" s="157" t="s">
        <v>215</v>
      </c>
      <c r="S1069" s="9" t="s">
        <v>277</v>
      </c>
      <c r="T1069" s="119" t="s">
        <v>261</v>
      </c>
      <c r="U1069" s="126" t="s">
        <v>275</v>
      </c>
      <c r="V1069" s="127">
        <v>317500</v>
      </c>
      <c r="W1069" s="17">
        <f t="shared" si="104"/>
        <v>11141306</v>
      </c>
    </row>
    <row r="1070" spans="14:23" ht="24.95" customHeight="1">
      <c r="N1070" s="9">
        <v>14</v>
      </c>
      <c r="O1070" s="163" t="str">
        <f t="shared" si="103"/>
        <v>141307اضافه بها به ردیف های ١۴١٣٠١ تا ردیف ١۴١٣٠۶ درصورتی که از عایق پللی استایرن اکسترودشده استفاده گردد</v>
      </c>
      <c r="P1070" s="115" t="s">
        <v>2364</v>
      </c>
      <c r="Q1070" s="9">
        <v>14</v>
      </c>
      <c r="R1070" s="157" t="s">
        <v>215</v>
      </c>
      <c r="S1070" s="9" t="s">
        <v>277</v>
      </c>
      <c r="T1070" s="119" t="s">
        <v>2365</v>
      </c>
      <c r="U1070" s="126" t="s">
        <v>975</v>
      </c>
      <c r="V1070" s="127">
        <v>200</v>
      </c>
      <c r="W1070" s="17">
        <f t="shared" si="104"/>
        <v>11141307</v>
      </c>
    </row>
    <row r="1071" spans="14:23" ht="24.95" customHeight="1">
      <c r="N1071" s="9">
        <v>15</v>
      </c>
      <c r="O1071" s="16" t="str">
        <f t="shared" si="103"/>
        <v>150101تهيه و نصب ورقهاي صاف آزبست سيمان به ‏ضخامت حدود 6 ميليمتر، براي پوشش سقف كاذب ‏با برشهاي لازم به ابعاد مختلف‎.‎</v>
      </c>
      <c r="P1071" s="117" t="s">
        <v>1539</v>
      </c>
      <c r="Q1071" s="9">
        <v>15</v>
      </c>
      <c r="R1071" s="9" t="s">
        <v>263</v>
      </c>
      <c r="S1071" s="9" t="s">
        <v>277</v>
      </c>
      <c r="T1071" s="119" t="s">
        <v>262</v>
      </c>
      <c r="U1071" s="126" t="s">
        <v>275</v>
      </c>
      <c r="V1071" s="150">
        <v>0</v>
      </c>
      <c r="W1071" s="17">
        <f t="shared" si="104"/>
        <v>11150101</v>
      </c>
    </row>
    <row r="1072" spans="14:23" ht="24.95" customHeight="1">
      <c r="N1072" s="9">
        <v>15</v>
      </c>
      <c r="O1072" s="16" t="str">
        <f t="shared" si="103"/>
        <v>150102تهيه و نصب ورقهاي صاف آزبست سيمان به ‏ضخامت 8 ميليمتر، براي پوشش سقف كاذب با ‏برشهاي لازم به ابعاد مختلف.‏</v>
      </c>
      <c r="P1072" s="115" t="s">
        <v>1540</v>
      </c>
      <c r="Q1072" s="9">
        <v>15</v>
      </c>
      <c r="R1072" s="9" t="s">
        <v>263</v>
      </c>
      <c r="S1072" s="9" t="s">
        <v>277</v>
      </c>
      <c r="T1072" s="119" t="s">
        <v>264</v>
      </c>
      <c r="U1072" s="126" t="s">
        <v>275</v>
      </c>
      <c r="V1072" s="127">
        <v>0</v>
      </c>
      <c r="W1072" s="17">
        <f t="shared" si="104"/>
        <v>11150102</v>
      </c>
    </row>
    <row r="1073" spans="14:23" ht="24.95" customHeight="1">
      <c r="N1073" s="9">
        <v>15</v>
      </c>
      <c r="O1073" s="16" t="str">
        <f t="shared" si="103"/>
        <v>150103تهيه و نصب ورقهاي صاف آزبست سيمان به ‏ضخامت 10 ميليمتر، براي پوشش سقف كاذب با ‏برشهاي لازم به ابعاد مختلف.‏</v>
      </c>
      <c r="P1073" s="115" t="s">
        <v>1541</v>
      </c>
      <c r="Q1073" s="9">
        <v>15</v>
      </c>
      <c r="R1073" s="9" t="s">
        <v>263</v>
      </c>
      <c r="S1073" s="9" t="s">
        <v>277</v>
      </c>
      <c r="T1073" s="119" t="s">
        <v>265</v>
      </c>
      <c r="U1073" s="126" t="s">
        <v>275</v>
      </c>
      <c r="V1073" s="127">
        <v>0</v>
      </c>
      <c r="W1073" s="17">
        <f t="shared" si="104"/>
        <v>11150103</v>
      </c>
    </row>
    <row r="1074" spans="14:23" ht="24.95" customHeight="1">
      <c r="N1074" s="9">
        <v>15</v>
      </c>
      <c r="O1074" s="16" t="str">
        <f t="shared" si="103"/>
        <v>150104تهيه و نصب ورقهاي صاف آزبست سيمان به ‏ضخامت 12 ميليمتر، براي پوشش سقف كاذب با ‏برشهاي لازم به ابعاد مختلف.‏</v>
      </c>
      <c r="P1074" s="115" t="s">
        <v>1542</v>
      </c>
      <c r="Q1074" s="9">
        <v>15</v>
      </c>
      <c r="R1074" s="9" t="s">
        <v>263</v>
      </c>
      <c r="S1074" s="9" t="s">
        <v>277</v>
      </c>
      <c r="T1074" s="119" t="s">
        <v>266</v>
      </c>
      <c r="U1074" s="126" t="s">
        <v>275</v>
      </c>
      <c r="V1074" s="127">
        <v>0</v>
      </c>
      <c r="W1074" s="17">
        <f t="shared" si="104"/>
        <v>11150104</v>
      </c>
    </row>
    <row r="1075" spans="14:23" ht="24.95" customHeight="1">
      <c r="N1075" s="9">
        <v>15</v>
      </c>
      <c r="O1075" s="16" t="str">
        <f t="shared" si="103"/>
        <v>150201تهيه و نصب ورقهاي صاف آزبست سيمان به ‏ضخامت 6 ميليمتر، براي پوشش سطوح قايم و نماها ‏با برشهاي لازم به ابعاد مختلف و تعبيه محل دودكش ‏و هواكش.‏</v>
      </c>
      <c r="P1075" s="115" t="s">
        <v>1543</v>
      </c>
      <c r="Q1075" s="9">
        <v>15</v>
      </c>
      <c r="R1075" s="9" t="s">
        <v>263</v>
      </c>
      <c r="S1075" s="9" t="s">
        <v>277</v>
      </c>
      <c r="T1075" s="119" t="s">
        <v>435</v>
      </c>
      <c r="U1075" s="126" t="s">
        <v>275</v>
      </c>
      <c r="V1075" s="127">
        <v>0</v>
      </c>
      <c r="W1075" s="17">
        <f t="shared" si="104"/>
        <v>11150201</v>
      </c>
    </row>
    <row r="1076" spans="14:23" ht="24.95" customHeight="1">
      <c r="N1076" s="9">
        <v>15</v>
      </c>
      <c r="O1076" s="16" t="str">
        <f t="shared" si="103"/>
        <v>150202تهيه و نصب ورقهاي صاف آزبست سيمان به ‏ضخامت 8 ميليمتر، براي پوشش سطوح قايم و نماها ‏با برشهاي لازم به ابعاد مختلف و تعبيه محل دودكش ‏و هواكش.‏</v>
      </c>
      <c r="P1076" s="115" t="s">
        <v>1544</v>
      </c>
      <c r="Q1076" s="9">
        <v>15</v>
      </c>
      <c r="R1076" s="9" t="s">
        <v>263</v>
      </c>
      <c r="S1076" s="9" t="s">
        <v>277</v>
      </c>
      <c r="T1076" s="119" t="s">
        <v>436</v>
      </c>
      <c r="U1076" s="126" t="s">
        <v>275</v>
      </c>
      <c r="V1076" s="127">
        <v>0</v>
      </c>
      <c r="W1076" s="17">
        <f t="shared" si="104"/>
        <v>11150202</v>
      </c>
    </row>
    <row r="1077" spans="14:23" ht="24.95" customHeight="1">
      <c r="N1077" s="9">
        <v>15</v>
      </c>
      <c r="O1077" s="16" t="str">
        <f t="shared" si="103"/>
        <v>150203تهيه و نصب ورقهاي صاف آزبست سيمان به ‏ضخامت 10 ميليمتر، براي پوشش سطوح قايم و ‏نماها با برشهاي لازم به ابعاد مختلف و تعبيه محل ‏دودكش و هواكش.‏</v>
      </c>
      <c r="P1077" s="115" t="s">
        <v>1545</v>
      </c>
      <c r="Q1077" s="9">
        <v>15</v>
      </c>
      <c r="R1077" s="9" t="s">
        <v>263</v>
      </c>
      <c r="S1077" s="9" t="s">
        <v>277</v>
      </c>
      <c r="T1077" s="119" t="s">
        <v>437</v>
      </c>
      <c r="U1077" s="126" t="s">
        <v>275</v>
      </c>
      <c r="V1077" s="127">
        <v>0</v>
      </c>
      <c r="W1077" s="17">
        <f t="shared" si="104"/>
        <v>11150203</v>
      </c>
    </row>
    <row r="1078" spans="14:23" ht="24.95" customHeight="1">
      <c r="N1078" s="9">
        <v>15</v>
      </c>
      <c r="O1078" s="16" t="str">
        <f t="shared" si="103"/>
        <v>150204تهيه و نصب ورقهاي صاف آزبست سيمان به ‏ضخامت 12 ميليمتر، براي پوشش سطوح قايم و ‏نماها با برشهاي لازم به ابعاد مختلف و تعبيه محل ‏دودكش و هواكش.‏</v>
      </c>
      <c r="P1078" s="115" t="s">
        <v>1546</v>
      </c>
      <c r="Q1078" s="9">
        <v>15</v>
      </c>
      <c r="R1078" s="9" t="s">
        <v>263</v>
      </c>
      <c r="S1078" s="9" t="s">
        <v>277</v>
      </c>
      <c r="T1078" s="119" t="s">
        <v>438</v>
      </c>
      <c r="U1078" s="126" t="s">
        <v>275</v>
      </c>
      <c r="V1078" s="127">
        <v>0</v>
      </c>
      <c r="W1078" s="17">
        <f t="shared" si="104"/>
        <v>11150204</v>
      </c>
    </row>
    <row r="1079" spans="14:23" ht="24.95" customHeight="1">
      <c r="N1079" s="9">
        <v>15</v>
      </c>
      <c r="O1079" s="16" t="str">
        <f t="shared" si="103"/>
        <v>150301تهيه و نصب ورقهاي موجدار آزبست سيمان با طول ‏موج حدود 175 ميليمتر براي پوشش روي سطوح ‏شيبدار با هم پوشاني لازم و برش، تعبيه محل ‏دودكش، هواكش و مصالح مورد نياز براي آب بندي.‏</v>
      </c>
      <c r="P1079" s="115" t="s">
        <v>1547</v>
      </c>
      <c r="Q1079" s="9">
        <v>15</v>
      </c>
      <c r="R1079" s="9" t="s">
        <v>263</v>
      </c>
      <c r="S1079" s="9" t="s">
        <v>277</v>
      </c>
      <c r="T1079" s="119" t="s">
        <v>439</v>
      </c>
      <c r="U1079" s="126" t="s">
        <v>275</v>
      </c>
      <c r="V1079" s="127">
        <v>0</v>
      </c>
      <c r="W1079" s="17">
        <f t="shared" si="104"/>
        <v>11150301</v>
      </c>
    </row>
    <row r="1080" spans="14:23" ht="24.95" customHeight="1">
      <c r="N1080" s="9">
        <v>15</v>
      </c>
      <c r="O1080" s="16" t="str">
        <f t="shared" si="103"/>
        <v>150302تهيه و نصب ورقهاي موجدار آزبست سيمان با طول ‏موج حدود 175 ميليمتر براي پوشش روي سطوح ‏قايم با هم پوشاني لازم و برش، تعبيه محل دودكش، ‏هواكش و مصالح مورد نياز براي آب بندي.‏</v>
      </c>
      <c r="P1080" s="115" t="s">
        <v>1548</v>
      </c>
      <c r="Q1080" s="9">
        <v>15</v>
      </c>
      <c r="R1080" s="9" t="s">
        <v>263</v>
      </c>
      <c r="S1080" s="9" t="s">
        <v>277</v>
      </c>
      <c r="T1080" s="119" t="s">
        <v>440</v>
      </c>
      <c r="U1080" s="126" t="s">
        <v>275</v>
      </c>
      <c r="V1080" s="127">
        <v>0</v>
      </c>
      <c r="W1080" s="17">
        <f t="shared" si="104"/>
        <v>11150302</v>
      </c>
    </row>
    <row r="1081" spans="14:23" ht="24.95" customHeight="1">
      <c r="N1081" s="9">
        <v>15</v>
      </c>
      <c r="O1081" s="16" t="str">
        <f t="shared" si="103"/>
        <v>150401تهيه و نصب ورقهاي آزبست سيمان (آردواز) به ‏ابعاد60×30 سانتيمتر و ضخامت حدود 3.8 ميليمتر، ‏با هم پوشاني دو سوم سطح هر اردواز، براي پوشش ‏روي سطوح شيبدار، تعبيه محل دودكش و هواكش و ‏همچنين مصالح لازم براي آب بندي.‏</v>
      </c>
      <c r="P1081" s="115" t="s">
        <v>1549</v>
      </c>
      <c r="Q1081" s="9">
        <v>15</v>
      </c>
      <c r="R1081" s="9" t="s">
        <v>263</v>
      </c>
      <c r="S1081" s="9" t="s">
        <v>277</v>
      </c>
      <c r="T1081" s="119" t="s">
        <v>2138</v>
      </c>
      <c r="U1081" s="126" t="s">
        <v>275</v>
      </c>
      <c r="V1081" s="127">
        <v>0</v>
      </c>
      <c r="W1081" s="17">
        <f t="shared" si="104"/>
        <v>11150401</v>
      </c>
    </row>
    <row r="1082" spans="14:23" ht="24.95" customHeight="1">
      <c r="N1082" s="9">
        <v>15</v>
      </c>
      <c r="O1082" s="16" t="str">
        <f t="shared" si="103"/>
        <v>150402تهيه و نصب ورقهاي آزبست سيمان (آردواز) به ‏ابعاد20×30 سانتيمتر و ضخامت حدود 3.8 ميليمتر، ‏با هم پوشاني دو سوم سطح هر اردواز، براي پوشش ‏روي سطوح شيبدار، تعبيه محل دودكش و هواكش و ‏همچنين مصالح لازم براي آب بندي.‏</v>
      </c>
      <c r="P1082" s="115" t="s">
        <v>1550</v>
      </c>
      <c r="Q1082" s="9">
        <v>15</v>
      </c>
      <c r="R1082" s="9" t="s">
        <v>263</v>
      </c>
      <c r="S1082" s="9" t="s">
        <v>277</v>
      </c>
      <c r="T1082" s="119" t="s">
        <v>2139</v>
      </c>
      <c r="U1082" s="126" t="s">
        <v>275</v>
      </c>
      <c r="V1082" s="127">
        <v>0</v>
      </c>
      <c r="W1082" s="17">
        <f t="shared" si="104"/>
        <v>11150402</v>
      </c>
    </row>
    <row r="1083" spans="14:23" ht="24.95" customHeight="1">
      <c r="N1083" s="9">
        <v>15</v>
      </c>
      <c r="O1083" s="16" t="str">
        <f t="shared" si="103"/>
        <v>150403تهيه و نصب ورقهاي آزبست سيمان (آردواز) به ‏ابعاد60×30 سانتيمتر و ضخامت حدود 3.8 ميليمتربا ‏هم پوشاني دو سوم سطح هر اردواز، براي پوشش ‏روي سطوح قايم و يا پيشاني نماها و تعبيه محل ‏دودكش، هواكش و همچنين مصالح لازم براي آب ‏بندي.‏</v>
      </c>
      <c r="P1083" s="115" t="s">
        <v>1551</v>
      </c>
      <c r="Q1083" s="9">
        <v>15</v>
      </c>
      <c r="R1083" s="9" t="s">
        <v>263</v>
      </c>
      <c r="S1083" s="9" t="s">
        <v>277</v>
      </c>
      <c r="T1083" s="119" t="s">
        <v>2140</v>
      </c>
      <c r="U1083" s="126" t="s">
        <v>275</v>
      </c>
      <c r="V1083" s="127">
        <v>0</v>
      </c>
      <c r="W1083" s="17">
        <f t="shared" si="104"/>
        <v>11150403</v>
      </c>
    </row>
    <row r="1084" spans="14:23" ht="24.95" customHeight="1">
      <c r="N1084" s="9">
        <v>15</v>
      </c>
      <c r="O1084" s="16" t="str">
        <f t="shared" si="103"/>
        <v>150404تهيه و نصب ورقهاي آزبست سيمان (آردواز) به ‏ابعاد20×30 سانتيمتر و ضخامت حدود 3.8 ميليمتربا ‏هم پوشاني دو سوم سطح هر اردواز، براي پوشش ‏روي سطوح قايم و يا پيشاني نماها و تعبيه محل ‏دودكش، هواكش و همچنين مصالح لازم براي آب ‏بندي.‏</v>
      </c>
      <c r="P1084" s="115" t="s">
        <v>1552</v>
      </c>
      <c r="Q1084" s="9">
        <v>15</v>
      </c>
      <c r="R1084" s="157" t="s">
        <v>263</v>
      </c>
      <c r="S1084" s="9" t="s">
        <v>277</v>
      </c>
      <c r="T1084" s="119" t="s">
        <v>2141</v>
      </c>
      <c r="U1084" s="126" t="s">
        <v>275</v>
      </c>
      <c r="V1084" s="127">
        <v>0</v>
      </c>
      <c r="W1084" s="17">
        <f t="shared" si="104"/>
        <v>11150404</v>
      </c>
    </row>
    <row r="1085" spans="14:23" ht="24.95" customHeight="1">
      <c r="N1085" s="9">
        <v>16</v>
      </c>
      <c r="O1085" s="16" t="str">
        <f t="shared" si="103"/>
        <v>160101تهيه، ساخت و نصب چهارچوب فلزي از ورق (با يا ‏بدون كتيبه)، با شاخكهاي اتصالي مربوط و جاسازيها ‏و تقويتهاي لازم براي قفل و لولا.‏</v>
      </c>
      <c r="P1085" s="117" t="s">
        <v>1553</v>
      </c>
      <c r="Q1085" s="9">
        <v>16</v>
      </c>
      <c r="R1085" s="9" t="s">
        <v>442</v>
      </c>
      <c r="S1085" s="9" t="s">
        <v>277</v>
      </c>
      <c r="T1085" s="119" t="s">
        <v>441</v>
      </c>
      <c r="U1085" s="126" t="s">
        <v>828</v>
      </c>
      <c r="V1085" s="150">
        <v>23900</v>
      </c>
      <c r="W1085" s="17">
        <f t="shared" si="104"/>
        <v>11160101</v>
      </c>
    </row>
    <row r="1086" spans="14:23" ht="24.95" customHeight="1">
      <c r="N1086" s="9">
        <v>16</v>
      </c>
      <c r="O1086" s="16" t="str">
        <f t="shared" si="103"/>
        <v>160102تهيه، ساخت و نصب در و پنجره آهني از نبشي، ‏سپري، ناوداني، ميل گرد ورق و مانند آن، با جاسازي ‏و دستمزد نصب يراق آلات همراه با جوشكاري و ‏ساييدن لازم.‏</v>
      </c>
      <c r="P1086" s="115" t="s">
        <v>1554</v>
      </c>
      <c r="Q1086" s="9">
        <v>16</v>
      </c>
      <c r="R1086" s="9" t="s">
        <v>442</v>
      </c>
      <c r="S1086" s="9" t="s">
        <v>277</v>
      </c>
      <c r="T1086" s="119" t="s">
        <v>443</v>
      </c>
      <c r="U1086" s="126" t="s">
        <v>828</v>
      </c>
      <c r="V1086" s="127">
        <v>27000</v>
      </c>
      <c r="W1086" s="17">
        <f t="shared" si="104"/>
        <v>11160102</v>
      </c>
    </row>
    <row r="1087" spans="14:23" ht="24.95" customHeight="1">
      <c r="N1087" s="9">
        <v>16</v>
      </c>
      <c r="O1087" s="16" t="str">
        <f t="shared" si="103"/>
        <v>160103تهيه، ساخت و نصب حفاظ، نرده و نرده‌بان و ‏قابسازي فلزي كف پله‌ها از نبشي، سپري، ناوداني و ‏ميل گرد ورق و مانندآن، با جاسازي و دستمزد نصب ‏يراق آلات همراه با جوشكاري و ساييدن لازم.‏</v>
      </c>
      <c r="P1087" s="115" t="s">
        <v>1555</v>
      </c>
      <c r="Q1087" s="9">
        <v>16</v>
      </c>
      <c r="R1087" s="9" t="s">
        <v>442</v>
      </c>
      <c r="S1087" s="9" t="s">
        <v>277</v>
      </c>
      <c r="T1087" s="119" t="s">
        <v>444</v>
      </c>
      <c r="U1087" s="126" t="s">
        <v>828</v>
      </c>
      <c r="V1087" s="127">
        <v>26900</v>
      </c>
      <c r="W1087" s="17">
        <f t="shared" si="104"/>
        <v>11160103</v>
      </c>
    </row>
    <row r="1088" spans="14:23" ht="24.95" customHeight="1">
      <c r="N1088" s="9">
        <v>16</v>
      </c>
      <c r="O1088" s="16" t="str">
        <f t="shared" si="103"/>
        <v>160104تهيه، ساخت و نصب چهارچوب، در و پنجره آهني از ‏پروفيلهاي تو خالي، با جاسازي و دستمزد نصب يراق ‏آلات همراه با جوشكاري وساييدن لازم.‏</v>
      </c>
      <c r="P1088" s="115" t="s">
        <v>1556</v>
      </c>
      <c r="Q1088" s="9">
        <v>16</v>
      </c>
      <c r="R1088" s="9" t="s">
        <v>442</v>
      </c>
      <c r="S1088" s="9" t="s">
        <v>277</v>
      </c>
      <c r="T1088" s="119" t="s">
        <v>445</v>
      </c>
      <c r="U1088" s="126" t="s">
        <v>828</v>
      </c>
      <c r="V1088" s="127">
        <v>32800</v>
      </c>
      <c r="W1088" s="17">
        <f t="shared" si="104"/>
        <v>11160104</v>
      </c>
    </row>
    <row r="1089" spans="14:23" ht="24.95" customHeight="1">
      <c r="N1089" s="9">
        <v>16</v>
      </c>
      <c r="O1089" s="16" t="str">
        <f t="shared" si="103"/>
        <v>160105تهيه، ساخت و نصب حفاظ نرده و نرده بان و ‏قابسازي فلزي كف پله ها از لوله سياه و پروفيلهاي تو ‏خالي، باجا سازي و دستمزد نصب يراق آلات همراه ‏با جوشكاري وساييدن لازم.‏</v>
      </c>
      <c r="P1089" s="115" t="s">
        <v>1557</v>
      </c>
      <c r="Q1089" s="9">
        <v>16</v>
      </c>
      <c r="R1089" s="9" t="s">
        <v>442</v>
      </c>
      <c r="S1089" s="9" t="s">
        <v>277</v>
      </c>
      <c r="T1089" s="119" t="s">
        <v>446</v>
      </c>
      <c r="U1089" s="126" t="s">
        <v>828</v>
      </c>
      <c r="V1089" s="127">
        <v>30400</v>
      </c>
      <c r="W1089" s="17">
        <f t="shared" si="104"/>
        <v>11160105</v>
      </c>
    </row>
    <row r="1090" spans="14:23" ht="24.95" customHeight="1">
      <c r="N1090" s="9">
        <v>16</v>
      </c>
      <c r="O1090" s="16" t="str">
        <f t="shared" si="103"/>
        <v>160106تهيه و نصب ريل و قرقره براي درها و پنجره هاي ‏كشويي آهني.‏</v>
      </c>
      <c r="P1090" s="115" t="s">
        <v>1558</v>
      </c>
      <c r="Q1090" s="9">
        <v>16</v>
      </c>
      <c r="R1090" s="9" t="s">
        <v>442</v>
      </c>
      <c r="S1090" s="9" t="s">
        <v>277</v>
      </c>
      <c r="T1090" s="119" t="s">
        <v>447</v>
      </c>
      <c r="U1090" s="126" t="s">
        <v>828</v>
      </c>
      <c r="V1090" s="127">
        <v>48900</v>
      </c>
      <c r="W1090" s="17">
        <f t="shared" si="104"/>
        <v>11160106</v>
      </c>
    </row>
    <row r="1091" spans="14:23" ht="24.95" customHeight="1">
      <c r="N1091" s="9">
        <v>16</v>
      </c>
      <c r="O1091" s="16" t="str">
        <f t="shared" si="103"/>
        <v>160201تهيه، ساخت و نصب دريچه‌ها، درپوش‌ها و ‏کف‌سازي‌هاي فولادي با ورق ساده يا آجدار، همراه ‏با سپري، نبشي، تسمه و ساير پروفيل‌هاي لازم با ‏جوشکاري و ساييدن.‏</v>
      </c>
      <c r="P1091" s="115" t="s">
        <v>1559</v>
      </c>
      <c r="Q1091" s="9">
        <v>16</v>
      </c>
      <c r="R1091" s="9" t="s">
        <v>442</v>
      </c>
      <c r="S1091" s="9" t="s">
        <v>277</v>
      </c>
      <c r="T1091" s="119" t="s">
        <v>448</v>
      </c>
      <c r="U1091" s="126" t="s">
        <v>828</v>
      </c>
      <c r="V1091" s="127">
        <v>29800</v>
      </c>
      <c r="W1091" s="17">
        <f t="shared" si="104"/>
        <v>11160201</v>
      </c>
    </row>
    <row r="1092" spans="14:23" ht="24.95" customHeight="1">
      <c r="N1092" s="9">
        <v>16</v>
      </c>
      <c r="O1092" s="16" t="str">
        <f t="shared" si="103"/>
        <v>160202تهيه و نصب دريچه هاي چدني حوضچه ها يا كانالها، ‏يا كارهاي مشابه آن.‏</v>
      </c>
      <c r="P1092" s="115" t="s">
        <v>1560</v>
      </c>
      <c r="Q1092" s="9">
        <v>16</v>
      </c>
      <c r="R1092" s="9" t="s">
        <v>442</v>
      </c>
      <c r="S1092" s="9" t="s">
        <v>277</v>
      </c>
      <c r="T1092" s="119" t="s">
        <v>449</v>
      </c>
      <c r="U1092" s="126" t="s">
        <v>828</v>
      </c>
      <c r="V1092" s="127">
        <v>26000</v>
      </c>
      <c r="W1092" s="17">
        <f t="shared" si="104"/>
        <v>11160202</v>
      </c>
    </row>
    <row r="1093" spans="14:23" ht="24.95" customHeight="1">
      <c r="N1093" s="9">
        <v>16</v>
      </c>
      <c r="O1093" s="16" t="str">
        <f t="shared" si="103"/>
        <v>160203تهيه، برشكاري، جوشكاري، فرم دادن، ساييدن و ‏نصب ورقهاي آهن، به منظور پوشش سطوح ستون ‏ها، تيرها كف پنجره ها و مانند آن.‏</v>
      </c>
      <c r="P1093" s="115" t="s">
        <v>1561</v>
      </c>
      <c r="Q1093" s="9">
        <v>16</v>
      </c>
      <c r="R1093" s="9" t="s">
        <v>442</v>
      </c>
      <c r="S1093" s="9" t="s">
        <v>277</v>
      </c>
      <c r="T1093" s="119" t="s">
        <v>450</v>
      </c>
      <c r="U1093" s="126" t="s">
        <v>828</v>
      </c>
      <c r="V1093" s="127">
        <v>29100</v>
      </c>
      <c r="W1093" s="17">
        <f t="shared" si="104"/>
        <v>11160203</v>
      </c>
    </row>
    <row r="1094" spans="14:23" ht="24.95" customHeight="1">
      <c r="N1094" s="9">
        <v>16</v>
      </c>
      <c r="O1094" s="16" t="str">
        <f t="shared" si="103"/>
        <v>160204تهيه مصالح و زيرسازي سطوح كاذب و يا زيرسازي ‏پوشش آرداواز، با نبشي، سپري، ميل گرد و مانند آن.‏</v>
      </c>
      <c r="P1094" s="115" t="s">
        <v>1562</v>
      </c>
      <c r="Q1094" s="9">
        <v>16</v>
      </c>
      <c r="R1094" s="9" t="s">
        <v>442</v>
      </c>
      <c r="S1094" s="9" t="s">
        <v>277</v>
      </c>
      <c r="T1094" s="119" t="s">
        <v>451</v>
      </c>
      <c r="U1094" s="126" t="s">
        <v>828</v>
      </c>
      <c r="V1094" s="127">
        <v>25200</v>
      </c>
      <c r="W1094" s="17">
        <f t="shared" si="104"/>
        <v>11160204</v>
      </c>
    </row>
    <row r="1095" spans="14:23" ht="24.95" customHeight="1">
      <c r="N1095" s="9">
        <v>16</v>
      </c>
      <c r="O1095" s="16" t="str">
        <f t="shared" si="103"/>
        <v>160205تهيه مصالح، ساخت و نصب زيرسازي سقف‌هاي ‏کاذب، از پروفيل‌هاي تو خالي.‏</v>
      </c>
      <c r="P1095" s="115" t="s">
        <v>1563</v>
      </c>
      <c r="Q1095" s="9">
        <v>16</v>
      </c>
      <c r="R1095" s="9" t="s">
        <v>442</v>
      </c>
      <c r="S1095" s="9" t="s">
        <v>277</v>
      </c>
      <c r="T1095" s="119" t="s">
        <v>452</v>
      </c>
      <c r="U1095" s="126" t="s">
        <v>828</v>
      </c>
      <c r="V1095" s="127">
        <v>21200</v>
      </c>
      <c r="W1095" s="17">
        <f t="shared" si="104"/>
        <v>11160205</v>
      </c>
    </row>
    <row r="1096" spans="14:23" ht="24.95" customHeight="1">
      <c r="N1096" s="9">
        <v>16</v>
      </c>
      <c r="O1096" s="16" t="str">
        <f t="shared" si="103"/>
        <v>160206تهيه، ساخت و كارگذاري پايه يا دستك فلزي از، ‏نبشي، سپري، ناوداني، تيرآهن و مانند آن، براي نصب ‏سيم خاردار يا تور سيمي و ساير كارهاي مشابه آن.‏</v>
      </c>
      <c r="P1096" s="115" t="s">
        <v>1564</v>
      </c>
      <c r="Q1096" s="9">
        <v>16</v>
      </c>
      <c r="R1096" s="9" t="s">
        <v>442</v>
      </c>
      <c r="S1096" s="9" t="s">
        <v>277</v>
      </c>
      <c r="T1096" s="119" t="s">
        <v>453</v>
      </c>
      <c r="U1096" s="126" t="s">
        <v>828</v>
      </c>
      <c r="V1096" s="127">
        <v>25200</v>
      </c>
      <c r="W1096" s="17">
        <f t="shared" si="104"/>
        <v>11160206</v>
      </c>
    </row>
    <row r="1097" spans="14:23" ht="24.95" customHeight="1">
      <c r="N1097" s="9">
        <v>16</v>
      </c>
      <c r="O1097" s="16" t="str">
        <f t="shared" si="103"/>
        <v>160207تهيه، ساخت و كارگذاري پايه يا دستك فلزي از ‏قوطي يا لوله سياه، براي نصب سيم خاردار يا تور ‏سيمي و ساير كارهاي مشابه آن.‏</v>
      </c>
      <c r="P1097" s="115" t="s">
        <v>1565</v>
      </c>
      <c r="Q1097" s="9">
        <v>16</v>
      </c>
      <c r="R1097" s="9" t="s">
        <v>442</v>
      </c>
      <c r="S1097" s="9" t="s">
        <v>277</v>
      </c>
      <c r="T1097" s="119" t="s">
        <v>454</v>
      </c>
      <c r="U1097" s="126" t="s">
        <v>828</v>
      </c>
      <c r="V1097" s="127">
        <v>27500</v>
      </c>
      <c r="W1097" s="17">
        <f t="shared" si="104"/>
        <v>11160207</v>
      </c>
    </row>
    <row r="1098" spans="14:23" ht="24.95" customHeight="1">
      <c r="N1098" s="9">
        <v>16</v>
      </c>
      <c r="O1098" s="16" t="str">
        <f t="shared" si="103"/>
        <v>160208تهيه، ساخت و كارگذاري پايه يا دستك فلزي از، لوله ‏گالوانيزه، براي نصب سيم خاردار يا تور سيمي و ‏ساير كارهاي مشابه آن.‏</v>
      </c>
      <c r="P1098" s="115" t="s">
        <v>1566</v>
      </c>
      <c r="Q1098" s="9">
        <v>16</v>
      </c>
      <c r="R1098" s="9" t="s">
        <v>442</v>
      </c>
      <c r="S1098" s="9" t="s">
        <v>277</v>
      </c>
      <c r="T1098" s="119" t="s">
        <v>455</v>
      </c>
      <c r="U1098" s="126" t="s">
        <v>828</v>
      </c>
      <c r="V1098" s="127">
        <v>37100</v>
      </c>
      <c r="W1098" s="17">
        <f t="shared" si="104"/>
        <v>11160208</v>
      </c>
    </row>
    <row r="1099" spans="14:23" ht="24.95" customHeight="1">
      <c r="N1099" s="9">
        <v>16</v>
      </c>
      <c r="O1099" s="16" t="str">
        <f t="shared" si="103"/>
        <v>160209تهيه، ساخت و نصب اسكلت فلزي براي زيرسازي ‏نصب ورقهاي ساندويچي آلومينيومي به‌ضخامت 3 تا ‏‏6 ميليمتر با لايه مياني پلي‌اتيلن.‏</v>
      </c>
      <c r="P1099" s="115" t="s">
        <v>1567</v>
      </c>
      <c r="Q1099" s="9">
        <v>16</v>
      </c>
      <c r="R1099" s="9" t="s">
        <v>442</v>
      </c>
      <c r="S1099" s="9" t="s">
        <v>277</v>
      </c>
      <c r="T1099" s="119" t="s">
        <v>456</v>
      </c>
      <c r="U1099" s="126" t="s">
        <v>828</v>
      </c>
      <c r="V1099" s="127">
        <v>25400</v>
      </c>
      <c r="W1099" s="17">
        <f t="shared" si="104"/>
        <v>11160209</v>
      </c>
    </row>
    <row r="1100" spans="14:23" ht="24.95" customHeight="1">
      <c r="N1100" s="9">
        <v>16</v>
      </c>
      <c r="O1100" s="16" t="str">
        <f t="shared" si="103"/>
        <v>160210تهيه و نصب تسمه‌هاي آجدار فولادي به ابعاد مختلف ‏براي مسلح كردن خاك با پيچ و مهره لازم.‏</v>
      </c>
      <c r="P1100" s="115" t="s">
        <v>1568</v>
      </c>
      <c r="Q1100" s="9">
        <v>16</v>
      </c>
      <c r="R1100" s="9" t="s">
        <v>442</v>
      </c>
      <c r="S1100" s="9" t="s">
        <v>277</v>
      </c>
      <c r="T1100" s="119" t="s">
        <v>457</v>
      </c>
      <c r="U1100" s="126" t="s">
        <v>828</v>
      </c>
      <c r="V1100" s="127">
        <v>34900</v>
      </c>
      <c r="W1100" s="17">
        <f t="shared" si="104"/>
        <v>11160210</v>
      </c>
    </row>
    <row r="1101" spans="14:23" ht="24.95" customHeight="1">
      <c r="N1101" s="9">
        <v>16</v>
      </c>
      <c r="O1101" s="16" t="str">
        <f t="shared" si="103"/>
        <v>160211تهيه و جاگذاري زبانه‌هاي تسمه‌گير فولادي در ‏قطعات بتني پيش ساخته براي مسلح كردن خاك.‏</v>
      </c>
      <c r="P1101" s="115" t="s">
        <v>1569</v>
      </c>
      <c r="Q1101" s="9">
        <v>16</v>
      </c>
      <c r="R1101" s="9" t="s">
        <v>442</v>
      </c>
      <c r="S1101" s="9" t="s">
        <v>277</v>
      </c>
      <c r="T1101" s="119" t="s">
        <v>458</v>
      </c>
      <c r="U1101" s="126" t="s">
        <v>828</v>
      </c>
      <c r="V1101" s="127">
        <v>21300</v>
      </c>
      <c r="W1101" s="17">
        <f t="shared" si="104"/>
        <v>11160211</v>
      </c>
    </row>
    <row r="1102" spans="14:23" ht="24.95" customHeight="1">
      <c r="N1102" s="9">
        <v>16</v>
      </c>
      <c r="O1102" s="16" t="str">
        <f t="shared" si="103"/>
        <v>160212اضافه بها به رديفهاي 160210 و 160211 در صورتي ‏كه تسمه‌ها و زبانه ها به‌ ميزان 100 ميكرون گالوانيزه ‏شوند.‏</v>
      </c>
      <c r="P1102" s="115" t="s">
        <v>1570</v>
      </c>
      <c r="Q1102" s="9">
        <v>16</v>
      </c>
      <c r="R1102" s="9" t="s">
        <v>442</v>
      </c>
      <c r="S1102" s="9" t="s">
        <v>277</v>
      </c>
      <c r="T1102" s="119" t="s">
        <v>459</v>
      </c>
      <c r="U1102" s="126" t="s">
        <v>828</v>
      </c>
      <c r="V1102" s="127">
        <v>13600</v>
      </c>
      <c r="W1102" s="17">
        <f t="shared" si="104"/>
        <v>11160212</v>
      </c>
    </row>
    <row r="1103" spans="14:23" ht="24.95" customHeight="1">
      <c r="N1103" s="9">
        <v>16</v>
      </c>
      <c r="O1103" s="16" t="str">
        <f t="shared" si="103"/>
        <v>160213تهيه و نصب لوله گالوانيزه به عنوان هواکش در سقف ‏مخزن‌هاي بتني.‏</v>
      </c>
      <c r="P1103" s="115" t="s">
        <v>1571</v>
      </c>
      <c r="Q1103" s="9">
        <v>16</v>
      </c>
      <c r="R1103" s="9" t="s">
        <v>442</v>
      </c>
      <c r="S1103" s="9" t="s">
        <v>277</v>
      </c>
      <c r="T1103" s="119" t="s">
        <v>460</v>
      </c>
      <c r="U1103" s="126" t="s">
        <v>828</v>
      </c>
      <c r="V1103" s="127">
        <v>44200</v>
      </c>
      <c r="W1103" s="17">
        <f t="shared" si="104"/>
        <v>11160213</v>
      </c>
    </row>
    <row r="1104" spans="14:23" ht="24.95" customHeight="1">
      <c r="N1104" s="9">
        <v>16</v>
      </c>
      <c r="O1104" s="16" t="str">
        <f t="shared" si="103"/>
        <v>160301تهيه مصالح، پوشش سقف و فلاشينگ‌ها، با ورق ‏سفيد گالوانيزه صاف، با تمام وسايل و لوازم نصب.‏</v>
      </c>
      <c r="P1104" s="115" t="s">
        <v>1572</v>
      </c>
      <c r="Q1104" s="9">
        <v>16</v>
      </c>
      <c r="R1104" s="9" t="s">
        <v>442</v>
      </c>
      <c r="S1104" s="9" t="s">
        <v>277</v>
      </c>
      <c r="T1104" s="119" t="s">
        <v>461</v>
      </c>
      <c r="U1104" s="126" t="s">
        <v>828</v>
      </c>
      <c r="V1104" s="127">
        <v>30500</v>
      </c>
      <c r="W1104" s="17">
        <f t="shared" si="104"/>
        <v>11160301</v>
      </c>
    </row>
    <row r="1105" spans="14:23" ht="24.95" customHeight="1">
      <c r="N1105" s="9">
        <v>16</v>
      </c>
      <c r="O1105" s="16" t="str">
        <f t="shared" si="103"/>
        <v>160302تهيه مصالح و پوشش سقف، با ورق سفيد گالوانيزه ‏كركره اي، با تمام وسايل و لوازم نصب.‏</v>
      </c>
      <c r="P1105" s="115" t="s">
        <v>1573</v>
      </c>
      <c r="Q1105" s="9">
        <v>16</v>
      </c>
      <c r="R1105" s="9" t="s">
        <v>442</v>
      </c>
      <c r="S1105" s="9" t="s">
        <v>277</v>
      </c>
      <c r="T1105" s="119" t="s">
        <v>462</v>
      </c>
      <c r="U1105" s="126" t="s">
        <v>828</v>
      </c>
      <c r="V1105" s="127">
        <v>32400</v>
      </c>
      <c r="W1105" s="17">
        <f t="shared" si="104"/>
        <v>11160302</v>
      </c>
    </row>
    <row r="1106" spans="14:23" ht="24.95" customHeight="1">
      <c r="N1106" s="9">
        <v>16</v>
      </c>
      <c r="O1106" s="16" t="str">
        <f t="shared" si="103"/>
        <v>160303تهيه مصالح و پوشش سقف با ورق سفيد گالوانيزه ‏ذوزنقه‌اي، با تمام وسايل و لوازم نصب.‏</v>
      </c>
      <c r="P1106" s="115" t="s">
        <v>1574</v>
      </c>
      <c r="Q1106" s="9">
        <v>16</v>
      </c>
      <c r="R1106" s="9" t="s">
        <v>442</v>
      </c>
      <c r="S1106" s="9" t="s">
        <v>277</v>
      </c>
      <c r="T1106" s="119" t="s">
        <v>463</v>
      </c>
      <c r="U1106" s="126" t="s">
        <v>828</v>
      </c>
      <c r="V1106" s="127">
        <v>35400</v>
      </c>
      <c r="W1106" s="17">
        <f t="shared" si="104"/>
        <v>11160303</v>
      </c>
    </row>
    <row r="1107" spans="14:23" ht="24.95" customHeight="1">
      <c r="N1107" s="9">
        <v>16</v>
      </c>
      <c r="O1107" s="16" t="str">
        <f t="shared" ref="O1107:O1171" si="105">CONCATENATE(P1107,T1107)</f>
        <v>160304اضافه بها به رديف‌هاي 160301 تا 160303، در ‏صورتي كه ورق در يك‌ رو رنگي باشد.‏</v>
      </c>
      <c r="P1107" s="115" t="s">
        <v>1575</v>
      </c>
      <c r="Q1107" s="9">
        <v>16</v>
      </c>
      <c r="R1107" s="9" t="s">
        <v>442</v>
      </c>
      <c r="S1107" s="9" t="s">
        <v>277</v>
      </c>
      <c r="T1107" s="119" t="s">
        <v>464</v>
      </c>
      <c r="U1107" s="126" t="s">
        <v>828</v>
      </c>
      <c r="V1107" s="127">
        <v>6200</v>
      </c>
      <c r="W1107" s="17">
        <f t="shared" ref="W1107:W1171" si="106">P1107+11000000</f>
        <v>11160304</v>
      </c>
    </row>
    <row r="1108" spans="14:23" ht="24.95" customHeight="1">
      <c r="N1108" s="9">
        <v>16</v>
      </c>
      <c r="O1108" s="16" t="str">
        <f t="shared" si="105"/>
        <v>160305تهيه و نصب كف خواب سر ناودان، كاسه ناودان، ‏كلاهك دودكش و مانند آن با ورق سفيد گالوانيزه، ‏لحيم كاري، پرچ و ساير كارهاي لازم روي آن.‏</v>
      </c>
      <c r="P1108" s="115" t="s">
        <v>1576</v>
      </c>
      <c r="Q1108" s="9">
        <v>16</v>
      </c>
      <c r="R1108" s="9" t="s">
        <v>442</v>
      </c>
      <c r="S1108" s="9" t="s">
        <v>277</v>
      </c>
      <c r="T1108" s="119" t="s">
        <v>465</v>
      </c>
      <c r="U1108" s="126" t="s">
        <v>828</v>
      </c>
      <c r="V1108" s="127">
        <v>45000</v>
      </c>
      <c r="W1108" s="17">
        <f t="shared" si="106"/>
        <v>11160305</v>
      </c>
    </row>
    <row r="1109" spans="14:23" ht="24.95" customHeight="1">
      <c r="N1109" s="9">
        <v>16</v>
      </c>
      <c r="O1109" s="16" t="str">
        <f t="shared" si="105"/>
        <v>160306تهيه، ساخت و نصب آبروي لندني با ورق سفيد ‏گالوانيزه، با تمام وسايل و لوازم نصب.‏</v>
      </c>
      <c r="P1109" s="115" t="s">
        <v>1577</v>
      </c>
      <c r="Q1109" s="9">
        <v>16</v>
      </c>
      <c r="R1109" s="9" t="s">
        <v>442</v>
      </c>
      <c r="S1109" s="9" t="s">
        <v>277</v>
      </c>
      <c r="T1109" s="119" t="s">
        <v>466</v>
      </c>
      <c r="U1109" s="126" t="s">
        <v>828</v>
      </c>
      <c r="V1109" s="127">
        <v>33400</v>
      </c>
      <c r="W1109" s="17">
        <f t="shared" si="106"/>
        <v>11160306</v>
      </c>
    </row>
    <row r="1110" spans="14:23" ht="24.95" customHeight="1">
      <c r="N1110" s="9">
        <v>16</v>
      </c>
      <c r="O1110" s="16" t="str">
        <f t="shared" si="105"/>
        <v>160307تهيه، ساخت و نصب لوله ناودان و دودكش به قطر ‏‏10 سانتيمتر از ورق گالوانيزه سفيد به ضخامت 0.6 ‏ميليمتر، با اتصالات مربوط و تمام وسايل و لوازم ‏نصب.‏</v>
      </c>
      <c r="P1110" s="115" t="s">
        <v>1578</v>
      </c>
      <c r="Q1110" s="9">
        <v>16</v>
      </c>
      <c r="R1110" s="9" t="s">
        <v>442</v>
      </c>
      <c r="S1110" s="9" t="s">
        <v>277</v>
      </c>
      <c r="T1110" s="119" t="s">
        <v>2142</v>
      </c>
      <c r="U1110" s="126" t="s">
        <v>293</v>
      </c>
      <c r="V1110" s="127">
        <v>83000</v>
      </c>
      <c r="W1110" s="17">
        <f t="shared" si="106"/>
        <v>11160307</v>
      </c>
    </row>
    <row r="1111" spans="14:23" ht="24.95" customHeight="1">
      <c r="N1111" s="9">
        <v>16</v>
      </c>
      <c r="O1111" s="16" t="str">
        <f t="shared" si="105"/>
        <v>160308تهيه، ساخت و نصب لوله ناودان و دودكش به قطر ‏‏15 سانتيمتر از ورق گالوانيزه سفيد به ضخامت 0.6 ‏ميليمتر، با اتصالات مربوط و تمام وسايل و لوازم ‏نصب.‏</v>
      </c>
      <c r="P1111" s="115" t="s">
        <v>1579</v>
      </c>
      <c r="Q1111" s="9">
        <v>16</v>
      </c>
      <c r="R1111" s="9" t="s">
        <v>442</v>
      </c>
      <c r="S1111" s="9" t="s">
        <v>277</v>
      </c>
      <c r="T1111" s="119" t="s">
        <v>2143</v>
      </c>
      <c r="U1111" s="126" t="s">
        <v>293</v>
      </c>
      <c r="V1111" s="127">
        <v>108000</v>
      </c>
      <c r="W1111" s="17">
        <f t="shared" si="106"/>
        <v>11160308</v>
      </c>
    </row>
    <row r="1112" spans="14:23" ht="24.95" customHeight="1">
      <c r="N1112" s="9">
        <v>16</v>
      </c>
      <c r="O1112" s="16" t="str">
        <f t="shared" si="105"/>
        <v>160309تهيه و نصب، در پوش لوله بخاري به قطر10 ‏سانتيمتر از آهن سفيد.‏</v>
      </c>
      <c r="P1112" s="115" t="s">
        <v>1580</v>
      </c>
      <c r="Q1112" s="9">
        <v>16</v>
      </c>
      <c r="R1112" s="9" t="s">
        <v>442</v>
      </c>
      <c r="S1112" s="9" t="s">
        <v>277</v>
      </c>
      <c r="T1112" s="119" t="s">
        <v>467</v>
      </c>
      <c r="U1112" s="126" t="s">
        <v>330</v>
      </c>
      <c r="V1112" s="127">
        <v>37000</v>
      </c>
      <c r="W1112" s="17">
        <f t="shared" si="106"/>
        <v>11160309</v>
      </c>
    </row>
    <row r="1113" spans="14:23" ht="24.95" customHeight="1">
      <c r="N1113" s="9">
        <v>16</v>
      </c>
      <c r="O1113" s="16" t="str">
        <f t="shared" si="105"/>
        <v>160310تهيه و نصب، در پوش لوله بخاري به قطر 15 ‏سانتيمتر از آهن سفيد.‏</v>
      </c>
      <c r="P1113" s="115" t="s">
        <v>1581</v>
      </c>
      <c r="Q1113" s="9">
        <v>16</v>
      </c>
      <c r="R1113" s="9" t="s">
        <v>442</v>
      </c>
      <c r="S1113" s="9" t="s">
        <v>277</v>
      </c>
      <c r="T1113" s="119" t="s">
        <v>468</v>
      </c>
      <c r="U1113" s="126" t="s">
        <v>330</v>
      </c>
      <c r="V1113" s="127">
        <v>37000</v>
      </c>
      <c r="W1113" s="17">
        <f t="shared" si="106"/>
        <v>11160310</v>
      </c>
    </row>
    <row r="1114" spans="14:23" ht="24.95" customHeight="1">
      <c r="N1114" s="9">
        <v>16</v>
      </c>
      <c r="O1114" s="16" t="str">
        <f t="shared" si="105"/>
        <v>160401تهيه و نصب تورسيمي گالوانيزه حصاري (فنس)، با ‏لوازم اتصال.‏</v>
      </c>
      <c r="P1114" s="115" t="s">
        <v>1582</v>
      </c>
      <c r="Q1114" s="9">
        <v>16</v>
      </c>
      <c r="R1114" s="9" t="s">
        <v>442</v>
      </c>
      <c r="S1114" s="9" t="s">
        <v>277</v>
      </c>
      <c r="T1114" s="119" t="s">
        <v>469</v>
      </c>
      <c r="U1114" s="126" t="s">
        <v>828</v>
      </c>
      <c r="V1114" s="127">
        <v>35600</v>
      </c>
      <c r="W1114" s="17">
        <f t="shared" si="106"/>
        <v>11160401</v>
      </c>
    </row>
    <row r="1115" spans="14:23" ht="24.95" customHeight="1">
      <c r="N1115" s="9">
        <v>16</v>
      </c>
      <c r="O1115" s="16" t="str">
        <f t="shared" si="105"/>
        <v>160402تهيه تور سيمي گالوانيزه پشه گير و نصب تور سيمي ‏درون قاب مربوط.‏</v>
      </c>
      <c r="P1115" s="115" t="s">
        <v>1583</v>
      </c>
      <c r="Q1115" s="9">
        <v>16</v>
      </c>
      <c r="R1115" s="9" t="s">
        <v>442</v>
      </c>
      <c r="S1115" s="9" t="s">
        <v>277</v>
      </c>
      <c r="T1115" s="119" t="s">
        <v>470</v>
      </c>
      <c r="U1115" s="126" t="s">
        <v>275</v>
      </c>
      <c r="V1115" s="127">
        <v>61800</v>
      </c>
      <c r="W1115" s="17">
        <f t="shared" si="106"/>
        <v>11160402</v>
      </c>
    </row>
    <row r="1116" spans="14:23" ht="24.95" customHeight="1">
      <c r="N1116" s="9">
        <v>16</v>
      </c>
      <c r="O1116" s="16" t="str">
        <f t="shared" si="105"/>
        <v>160403تهيه و نصب تور سيمي گالوانيزه زير اندود.‏</v>
      </c>
      <c r="P1116" s="115" t="s">
        <v>1584</v>
      </c>
      <c r="Q1116" s="9">
        <v>16</v>
      </c>
      <c r="R1116" s="9" t="s">
        <v>442</v>
      </c>
      <c r="S1116" s="9" t="s">
        <v>277</v>
      </c>
      <c r="T1116" s="119" t="s">
        <v>471</v>
      </c>
      <c r="U1116" s="126" t="s">
        <v>275</v>
      </c>
      <c r="V1116" s="127">
        <v>16300</v>
      </c>
      <c r="W1116" s="17">
        <f t="shared" si="106"/>
        <v>11160403</v>
      </c>
    </row>
    <row r="1117" spans="14:23" ht="24.95" customHeight="1">
      <c r="N1117" s="9">
        <v>16</v>
      </c>
      <c r="O1117" s="16" t="str">
        <f t="shared" si="105"/>
        <v>160404تهيه و نصب شبكه پيش جوش شده براي نرده و ‏حصار محوطه.‏</v>
      </c>
      <c r="P1117" s="115" t="s">
        <v>1585</v>
      </c>
      <c r="Q1117" s="9">
        <v>16</v>
      </c>
      <c r="R1117" s="9" t="s">
        <v>442</v>
      </c>
      <c r="S1117" s="9" t="s">
        <v>277</v>
      </c>
      <c r="T1117" s="119" t="s">
        <v>472</v>
      </c>
      <c r="U1117" s="126" t="s">
        <v>828</v>
      </c>
      <c r="V1117" s="127">
        <v>27400</v>
      </c>
      <c r="W1117" s="17">
        <f t="shared" si="106"/>
        <v>11160404</v>
      </c>
    </row>
    <row r="1118" spans="14:23" ht="24.95" customHeight="1">
      <c r="N1118" s="9">
        <v>16</v>
      </c>
      <c r="O1118" s="16" t="str">
        <f t="shared" si="105"/>
        <v>160405تهيه و نصب توري پرسي با مفتول سياه براي نرده و ‏حصار محوطه.‏</v>
      </c>
      <c r="P1118" s="115" t="s">
        <v>1586</v>
      </c>
      <c r="Q1118" s="9">
        <v>16</v>
      </c>
      <c r="R1118" s="9" t="s">
        <v>442</v>
      </c>
      <c r="S1118" s="9" t="s">
        <v>277</v>
      </c>
      <c r="T1118" s="119" t="s">
        <v>473</v>
      </c>
      <c r="U1118" s="126" t="s">
        <v>828</v>
      </c>
      <c r="V1118" s="127">
        <v>33100</v>
      </c>
      <c r="W1118" s="17">
        <f t="shared" si="106"/>
        <v>11160405</v>
      </c>
    </row>
    <row r="1119" spans="14:23" ht="24.95" customHeight="1">
      <c r="N1119" s="9">
        <v>16</v>
      </c>
      <c r="O1119" s="16" t="str">
        <f t="shared" si="105"/>
        <v>160406تهيه و نصب صفحات رابيتس براي سطوح كاذب.‏</v>
      </c>
      <c r="P1119" s="115" t="s">
        <v>1587</v>
      </c>
      <c r="Q1119" s="9">
        <v>16</v>
      </c>
      <c r="R1119" s="9" t="s">
        <v>442</v>
      </c>
      <c r="S1119" s="9" t="s">
        <v>277</v>
      </c>
      <c r="T1119" s="119" t="s">
        <v>474</v>
      </c>
      <c r="U1119" s="126" t="s">
        <v>275</v>
      </c>
      <c r="V1119" s="127">
        <v>29600</v>
      </c>
      <c r="W1119" s="17">
        <f t="shared" si="106"/>
        <v>11160406</v>
      </c>
    </row>
    <row r="1120" spans="14:23" ht="24.95" customHeight="1">
      <c r="N1120" s="9">
        <v>16</v>
      </c>
      <c r="O1120" s="16" t="str">
        <f t="shared" si="105"/>
        <v>160407تهيه و نصب سيم خاردار با اتصالات لازم.‏</v>
      </c>
      <c r="P1120" s="115" t="s">
        <v>1588</v>
      </c>
      <c r="Q1120" s="9">
        <v>16</v>
      </c>
      <c r="R1120" s="9" t="s">
        <v>442</v>
      </c>
      <c r="S1120" s="9" t="s">
        <v>277</v>
      </c>
      <c r="T1120" s="119" t="s">
        <v>475</v>
      </c>
      <c r="U1120" s="126" t="s">
        <v>828</v>
      </c>
      <c r="V1120" s="127">
        <v>33600</v>
      </c>
      <c r="W1120" s="17">
        <f t="shared" si="106"/>
        <v>11160407</v>
      </c>
    </row>
    <row r="1121" spans="14:23" ht="24.95" customHeight="1">
      <c r="N1121" s="9">
        <v>16</v>
      </c>
      <c r="O1121" s="16" t="str">
        <f t="shared" si="105"/>
        <v>160408تهيه و نصب توري گالوانيزه زير سقف براي نگهداري ‏عايق حرارتي.‏</v>
      </c>
      <c r="P1121" s="115" t="s">
        <v>1589</v>
      </c>
      <c r="Q1121" s="9">
        <v>16</v>
      </c>
      <c r="R1121" s="9" t="s">
        <v>442</v>
      </c>
      <c r="S1121" s="9" t="s">
        <v>277</v>
      </c>
      <c r="T1121" s="119" t="s">
        <v>476</v>
      </c>
      <c r="U1121" s="126" t="s">
        <v>275</v>
      </c>
      <c r="V1121" s="127">
        <v>0</v>
      </c>
      <c r="W1121" s="17">
        <f t="shared" si="106"/>
        <v>11160408</v>
      </c>
    </row>
    <row r="1122" spans="14:23" ht="24.95" customHeight="1">
      <c r="N1122" s="9">
        <v>16</v>
      </c>
      <c r="O1122" s="16" t="str">
        <f t="shared" si="105"/>
        <v>160409تهيه شبكه ميلگرد پيش جوش ساخته شده (مش) از ‏ميلگرد ساده به انضمام بريدن و كار گذاشتن آن همراه ‏با سيم‌پيچي لازم.‏</v>
      </c>
      <c r="P1122" s="115" t="s">
        <v>1590</v>
      </c>
      <c r="Q1122" s="9">
        <v>16</v>
      </c>
      <c r="R1122" s="9" t="s">
        <v>442</v>
      </c>
      <c r="S1122" s="9" t="s">
        <v>277</v>
      </c>
      <c r="T1122" s="119" t="s">
        <v>477</v>
      </c>
      <c r="U1122" s="126" t="s">
        <v>828</v>
      </c>
      <c r="V1122" s="127">
        <v>26500</v>
      </c>
      <c r="W1122" s="17">
        <f t="shared" si="106"/>
        <v>11160409</v>
      </c>
    </row>
    <row r="1123" spans="14:23" ht="24.95" customHeight="1">
      <c r="N1123" s="9">
        <v>16</v>
      </c>
      <c r="O1123" s="16" t="str">
        <f t="shared" si="105"/>
        <v>160410تهيه شبكه ميلگرد پيش جوش ساخته شده (مش) از ‏ميلگرد آجدار به انضمام بريدن و كار گذاشتن آن ‏همراه با سيم‌پيچي لازم.‏</v>
      </c>
      <c r="P1123" s="115" t="s">
        <v>1591</v>
      </c>
      <c r="Q1123" s="9">
        <v>16</v>
      </c>
      <c r="R1123" s="9" t="s">
        <v>442</v>
      </c>
      <c r="S1123" s="9" t="s">
        <v>277</v>
      </c>
      <c r="T1123" s="119" t="s">
        <v>478</v>
      </c>
      <c r="U1123" s="126" t="s">
        <v>828</v>
      </c>
      <c r="V1123" s="127">
        <v>29100</v>
      </c>
      <c r="W1123" s="17">
        <f t="shared" si="106"/>
        <v>11160410</v>
      </c>
    </row>
    <row r="1124" spans="14:23" ht="24.95" customHeight="1">
      <c r="N1124" s="9">
        <v>16</v>
      </c>
      <c r="O1124" s="16" t="str">
        <f t="shared" si="105"/>
        <v>160411اضافه بها به رديف 160406 براي قسمت‌هاي ‏دکوراتيو.‏</v>
      </c>
      <c r="P1124" s="115" t="s">
        <v>1592</v>
      </c>
      <c r="Q1124" s="9">
        <v>16</v>
      </c>
      <c r="R1124" s="9" t="s">
        <v>442</v>
      </c>
      <c r="S1124" s="9" t="s">
        <v>277</v>
      </c>
      <c r="T1124" s="119" t="s">
        <v>479</v>
      </c>
      <c r="U1124" s="126" t="s">
        <v>275</v>
      </c>
      <c r="V1124" s="127">
        <v>27800</v>
      </c>
      <c r="W1124" s="17">
        <f t="shared" si="106"/>
        <v>11160411</v>
      </c>
    </row>
    <row r="1125" spans="14:23" ht="24.95" customHeight="1">
      <c r="N1125" s="9">
        <v>16</v>
      </c>
      <c r="O1125" s="16" t="str">
        <f t="shared" si="105"/>
        <v>160412تهيه و نصب رابيتس براي قطع بتن در محل درز ‏اجرايي.‏</v>
      </c>
      <c r="P1125" s="115" t="s">
        <v>1593</v>
      </c>
      <c r="Q1125" s="9">
        <v>16</v>
      </c>
      <c r="R1125" s="9" t="s">
        <v>442</v>
      </c>
      <c r="S1125" s="9" t="s">
        <v>277</v>
      </c>
      <c r="T1125" s="119" t="s">
        <v>480</v>
      </c>
      <c r="U1125" s="126" t="s">
        <v>275</v>
      </c>
      <c r="V1125" s="127">
        <v>25400</v>
      </c>
      <c r="W1125" s="17">
        <f t="shared" si="106"/>
        <v>11160412</v>
      </c>
    </row>
    <row r="1126" spans="14:23" ht="24.95" customHeight="1">
      <c r="N1126" s="9">
        <v>16</v>
      </c>
      <c r="O1126" s="16" t="str">
        <f t="shared" si="105"/>
        <v>160501تهيه و نصب پنجره از ورق گالوانيزه فرم داده شده و ‏پيچ و رنگ پخته در كوره با يراق آلات تا مساحت 1 ‏متر مربع.‏</v>
      </c>
      <c r="P1126" s="115" t="s">
        <v>1594</v>
      </c>
      <c r="Q1126" s="9">
        <v>16</v>
      </c>
      <c r="R1126" s="9" t="s">
        <v>442</v>
      </c>
      <c r="S1126" s="9" t="s">
        <v>277</v>
      </c>
      <c r="T1126" s="119" t="s">
        <v>481</v>
      </c>
      <c r="U1126" s="126" t="s">
        <v>275</v>
      </c>
      <c r="V1126" s="127">
        <v>0</v>
      </c>
      <c r="W1126" s="17">
        <f t="shared" si="106"/>
        <v>11160501</v>
      </c>
    </row>
    <row r="1127" spans="14:23" ht="24.95" customHeight="1">
      <c r="N1127" s="9">
        <v>16</v>
      </c>
      <c r="O1127" s="16" t="str">
        <f t="shared" si="105"/>
        <v>160502تهيه و نصب در و پنجره از ورق گالوانيزه فرم داده ‏شده و پيچ و رنگ پخته شده در كوره با يراق آلات ‏به مساحت بيش از 1 تا 3 مترمربع.‏</v>
      </c>
      <c r="P1127" s="115" t="s">
        <v>1595</v>
      </c>
      <c r="Q1127" s="9">
        <v>16</v>
      </c>
      <c r="R1127" s="9" t="s">
        <v>442</v>
      </c>
      <c r="S1127" s="9" t="s">
        <v>277</v>
      </c>
      <c r="T1127" s="119" t="s">
        <v>482</v>
      </c>
      <c r="U1127" s="126" t="s">
        <v>275</v>
      </c>
      <c r="V1127" s="127">
        <v>0</v>
      </c>
      <c r="W1127" s="17">
        <f t="shared" si="106"/>
        <v>11160502</v>
      </c>
    </row>
    <row r="1128" spans="14:23" ht="24.95" customHeight="1">
      <c r="N1128" s="9">
        <v>16</v>
      </c>
      <c r="O1128" s="16" t="str">
        <f t="shared" si="105"/>
        <v>160503تهيه و نصب در و پنجره از ورق گالوانيزه فرم داده ‏شده و پيچ و رنگ پخته شده در كوره با يراق آلات ‏به مساحت بيش از 3 مترمربع.‏</v>
      </c>
      <c r="P1128" s="115" t="s">
        <v>1596</v>
      </c>
      <c r="Q1128" s="9">
        <v>16</v>
      </c>
      <c r="R1128" s="9" t="s">
        <v>442</v>
      </c>
      <c r="S1128" s="9" t="s">
        <v>277</v>
      </c>
      <c r="T1128" s="119" t="s">
        <v>483</v>
      </c>
      <c r="U1128" s="126" t="s">
        <v>275</v>
      </c>
      <c r="V1128" s="127">
        <v>0</v>
      </c>
      <c r="W1128" s="17">
        <f t="shared" si="106"/>
        <v>11160503</v>
      </c>
    </row>
    <row r="1129" spans="14:23" ht="24.95" customHeight="1">
      <c r="N1129" s="9">
        <v>16</v>
      </c>
      <c r="O1129" s="16" t="str">
        <f t="shared" si="105"/>
        <v>160601تهيه و نصب پانل مشبک عايق‌دار به ضخامت 7 ‏سانتي‌متر و ضخامت تمام شده ديوار 10 سانتي‌متر با ‏عايق پلي‌استايرن نسوز، به ضخامت 4 سانتي‌متر و ‏شبکه‌هاي مفتول 5×5 سانتي‌متر به قطر حداقل 2 ‏ميلي‌متر همراه با نصب شبکه‌هاي اتصال در گوشه و ‏در اطراف بازشوها، به طور کامل بدون اندود روي آن.‏</v>
      </c>
      <c r="P1129" s="115" t="s">
        <v>1597</v>
      </c>
      <c r="Q1129" s="9">
        <v>16</v>
      </c>
      <c r="R1129" s="9" t="s">
        <v>442</v>
      </c>
      <c r="S1129" s="9" t="s">
        <v>277</v>
      </c>
      <c r="T1129" s="119" t="s">
        <v>2144</v>
      </c>
      <c r="U1129" s="126" t="s">
        <v>275</v>
      </c>
      <c r="V1129" s="127">
        <v>297500</v>
      </c>
      <c r="W1129" s="17">
        <f t="shared" si="106"/>
        <v>11160601</v>
      </c>
    </row>
    <row r="1130" spans="14:23" ht="24.95" customHeight="1">
      <c r="N1130" s="9">
        <v>16</v>
      </c>
      <c r="O1130" s="16" t="str">
        <f t="shared" si="105"/>
        <v>160602تهيه و نصب پانل مشبک عايق‌دار به ضخامت 15 ‏سانتي‌متر و ضخامت تمام شده ديوار 20 سانتي‌متر با ‏عايق پلي‌استايرن نسوز، به ضخامت 10 سانتي‌متر و ‏شبکه‌هاي مفتول 5×5 سانتي‌متر به قطر حداقل 3 ‏ميلي‌متر همراه با نصب شبکه‌هاي اتصال در گوشه و ‏در اطراف بازشوها، به طور کامل بدون اندود روي آن.‏</v>
      </c>
      <c r="P1130" s="115" t="s">
        <v>1598</v>
      </c>
      <c r="Q1130" s="9">
        <v>16</v>
      </c>
      <c r="R1130" s="9" t="s">
        <v>442</v>
      </c>
      <c r="S1130" s="9" t="s">
        <v>277</v>
      </c>
      <c r="T1130" s="119" t="s">
        <v>2145</v>
      </c>
      <c r="U1130" s="126" t="s">
        <v>275</v>
      </c>
      <c r="V1130" s="127">
        <v>303000</v>
      </c>
      <c r="W1130" s="17">
        <f t="shared" si="106"/>
        <v>11160602</v>
      </c>
    </row>
    <row r="1131" spans="14:23" ht="24.95" customHeight="1">
      <c r="N1131" s="9">
        <v>16</v>
      </c>
      <c r="O1131" s="16" t="str">
        <f t="shared" si="105"/>
        <v>160603اضافه بها به رديف‌ 160601 به ازاي هر يک سانتيمتر ‏افزايش ضخامت هسته عايق.‏</v>
      </c>
      <c r="P1131" s="115" t="s">
        <v>1599</v>
      </c>
      <c r="Q1131" s="9">
        <v>16</v>
      </c>
      <c r="R1131" s="9" t="s">
        <v>442</v>
      </c>
      <c r="S1131" s="9" t="s">
        <v>277</v>
      </c>
      <c r="T1131" s="119" t="s">
        <v>484</v>
      </c>
      <c r="U1131" s="126" t="s">
        <v>275</v>
      </c>
      <c r="V1131" s="127">
        <v>12500</v>
      </c>
      <c r="W1131" s="17">
        <f t="shared" si="106"/>
        <v>11160603</v>
      </c>
    </row>
    <row r="1132" spans="14:23" ht="24.95" customHeight="1">
      <c r="N1132" s="9">
        <v>16</v>
      </c>
      <c r="O1132" s="16" t="str">
        <f t="shared" si="105"/>
        <v>160604اضافه بها به رديف‌ 160601 در صورتي که از مفتول ‏گالوانيزه استفاده شود.‏</v>
      </c>
      <c r="P1132" s="115" t="s">
        <v>1600</v>
      </c>
      <c r="Q1132" s="9">
        <v>16</v>
      </c>
      <c r="R1132" s="9" t="s">
        <v>442</v>
      </c>
      <c r="S1132" s="9" t="s">
        <v>277</v>
      </c>
      <c r="T1132" s="119" t="s">
        <v>485</v>
      </c>
      <c r="U1132" s="126" t="s">
        <v>275</v>
      </c>
      <c r="V1132" s="127">
        <v>81200</v>
      </c>
      <c r="W1132" s="17">
        <f t="shared" si="106"/>
        <v>11160604</v>
      </c>
    </row>
    <row r="1133" spans="14:23" ht="24.95" customHeight="1">
      <c r="N1133" s="9">
        <v>16</v>
      </c>
      <c r="O1133" s="16" t="str">
        <f t="shared" si="105"/>
        <v>160605اضافه بها به رديف‌ 160601 برای اجرای بازشوها با مساحت بیش از یک متر مربع. (بدون احتساب متراژ بازشو)</v>
      </c>
      <c r="P1133" s="116" t="s">
        <v>1601</v>
      </c>
      <c r="Q1133" s="9">
        <v>16</v>
      </c>
      <c r="R1133" s="149" t="s">
        <v>442</v>
      </c>
      <c r="S1133" s="9" t="s">
        <v>277</v>
      </c>
      <c r="T1133" s="120" t="s">
        <v>978</v>
      </c>
      <c r="U1133" s="128" t="s">
        <v>275</v>
      </c>
      <c r="V1133" s="127">
        <v>21000</v>
      </c>
      <c r="W1133" s="17">
        <f t="shared" si="106"/>
        <v>11160605</v>
      </c>
    </row>
    <row r="1134" spans="14:23" ht="24.95" customHeight="1">
      <c r="N1134" s="9">
        <v>16</v>
      </c>
      <c r="O1134" s="163" t="str">
        <f t="shared" si="105"/>
        <v>160606 اضافه بها به ردیف ١۶٠۶٠٢ در صورتی که از پانل سقفی برای ساخت سقف پانلی استفاده شود</v>
      </c>
      <c r="P1134" s="116" t="s">
        <v>2366</v>
      </c>
      <c r="Q1134" s="9">
        <v>16</v>
      </c>
      <c r="R1134" s="149" t="s">
        <v>442</v>
      </c>
      <c r="S1134" s="9"/>
      <c r="T1134" s="120" t="s">
        <v>2367</v>
      </c>
      <c r="U1134" s="128" t="s">
        <v>275</v>
      </c>
      <c r="V1134" s="127">
        <v>2140</v>
      </c>
      <c r="W1134" s="17">
        <f t="shared" si="106"/>
        <v>11160606</v>
      </c>
    </row>
    <row r="1135" spans="14:23" ht="24.95" customHeight="1">
      <c r="N1135" s="9">
        <v>16</v>
      </c>
      <c r="O1135" s="16" t="str">
        <f t="shared" si="105"/>
        <v xml:space="preserve">160701تهیه و اجرای پانل ساختمان از نوع دیوارهای باربر از جنس فولاد سرد نورد شده گالوانیزه سبک (LSF)متشکل از اعضای stud , runner  و بادبند ( در صورت لزوم) به همراه نعل درگاه اتصالات و تقویتی های مربوطه مطابق مشخصات فنی
</v>
      </c>
      <c r="P1135" s="116" t="s">
        <v>1602</v>
      </c>
      <c r="Q1135" s="9">
        <v>16</v>
      </c>
      <c r="R1135" s="149" t="s">
        <v>442</v>
      </c>
      <c r="S1135" s="9" t="s">
        <v>277</v>
      </c>
      <c r="T1135" s="120" t="s">
        <v>2146</v>
      </c>
      <c r="U1135" s="126" t="s">
        <v>828</v>
      </c>
      <c r="V1135" s="129">
        <v>62590</v>
      </c>
      <c r="W1135" s="17">
        <f t="shared" si="106"/>
        <v>11160701</v>
      </c>
    </row>
    <row r="1136" spans="14:23" ht="24.95" customHeight="1">
      <c r="N1136" s="9">
        <v>16</v>
      </c>
      <c r="O1136" s="16" t="str">
        <f t="shared" si="105"/>
        <v>160703اضافه بها نسبت به رديف‌ 160701  در حالتی که نصب پانل به حالت افقی باشد (پانل سقفی)</v>
      </c>
      <c r="P1136" s="116" t="s">
        <v>1603</v>
      </c>
      <c r="Q1136" s="9">
        <v>16</v>
      </c>
      <c r="R1136" s="149" t="s">
        <v>442</v>
      </c>
      <c r="S1136" s="9" t="s">
        <v>277</v>
      </c>
      <c r="T1136" s="119" t="s">
        <v>2369</v>
      </c>
      <c r="U1136" s="126" t="s">
        <v>828</v>
      </c>
      <c r="V1136" s="129">
        <v>2140</v>
      </c>
      <c r="W1136" s="17">
        <f t="shared" si="106"/>
        <v>11160703</v>
      </c>
    </row>
    <row r="1137" spans="14:23" ht="24.95" customHeight="1">
      <c r="N1137" s="9">
        <v>16</v>
      </c>
      <c r="O1137" s="16" t="str">
        <f>CONCATENATE(P1137,T1136)</f>
        <v>160704اضافه بها نسبت به رديف‌ 160701  در حالتی که نصب پانل به حالت افقی باشد (پانل سقفی)</v>
      </c>
      <c r="P1137" s="116" t="s">
        <v>1604</v>
      </c>
      <c r="Q1137" s="9">
        <v>16</v>
      </c>
      <c r="R1137" s="149" t="s">
        <v>442</v>
      </c>
      <c r="S1137" s="9" t="s">
        <v>277</v>
      </c>
      <c r="T1137" s="122" t="s">
        <v>2147</v>
      </c>
      <c r="U1137" s="126" t="s">
        <v>828</v>
      </c>
      <c r="V1137" s="129">
        <v>58630</v>
      </c>
      <c r="W1137" s="17">
        <f t="shared" si="106"/>
        <v>11160704</v>
      </c>
    </row>
    <row r="1138" spans="14:23" ht="24.95" customHeight="1">
      <c r="N1138" s="9">
        <v>16</v>
      </c>
      <c r="O1138" s="16" t="str">
        <f>CONCATENATE(P1138,T1137)</f>
        <v>160705تهیه و اجرای تاوه فلزی ماندگار (METAL DECK) برای پوشش سقف به همراه گل میخ ها و اتصالات مربوط مطابق مشخصات فنی در کارهای LSF</v>
      </c>
      <c r="P1138" s="116" t="s">
        <v>2368</v>
      </c>
      <c r="Q1138" s="9">
        <v>16</v>
      </c>
      <c r="R1138" s="157" t="s">
        <v>442</v>
      </c>
      <c r="S1138" s="9" t="s">
        <v>277</v>
      </c>
      <c r="T1138" s="119" t="s">
        <v>2370</v>
      </c>
      <c r="U1138" s="126" t="s">
        <v>828</v>
      </c>
      <c r="V1138" s="129">
        <v>1920</v>
      </c>
      <c r="W1138" s="17">
        <f t="shared" si="106"/>
        <v>11160705</v>
      </c>
    </row>
    <row r="1139" spans="14:23" ht="24.95" customHeight="1">
      <c r="N1139" s="9">
        <v>17</v>
      </c>
      <c r="O1139" s="16" t="str">
        <f t="shared" si="105"/>
        <v>170101تهيه، ساخت و نصب در و پنجره آلومينيومي يک ‏جداره و يا دو جداره كه در آن از ميل گرد فولادي ‏استفاده شده باشد.‏</v>
      </c>
      <c r="P1139" s="117" t="s">
        <v>1605</v>
      </c>
      <c r="Q1139" s="9">
        <v>17</v>
      </c>
      <c r="R1139" s="9" t="s">
        <v>487</v>
      </c>
      <c r="S1139" s="9" t="s">
        <v>277</v>
      </c>
      <c r="T1139" s="119" t="s">
        <v>486</v>
      </c>
      <c r="U1139" s="126" t="s">
        <v>828</v>
      </c>
      <c r="V1139" s="150">
        <v>115500</v>
      </c>
      <c r="W1139" s="17">
        <f t="shared" si="106"/>
        <v>11170101</v>
      </c>
    </row>
    <row r="1140" spans="14:23" ht="24.95" customHeight="1">
      <c r="N1140" s="9">
        <v>17</v>
      </c>
      <c r="O1140" s="16" t="str">
        <f t="shared" si="105"/>
        <v>170102تهيه، ساخت و نصب در و پنجره آلومينيومي يک ‏جداره و يا دو جداره از پروفيل اس تي كه در آن از ‏ميل گرد فولادي استفاده نشده باشد.‏</v>
      </c>
      <c r="P1140" s="115" t="s">
        <v>1606</v>
      </c>
      <c r="Q1140" s="9">
        <v>17</v>
      </c>
      <c r="R1140" s="9" t="s">
        <v>487</v>
      </c>
      <c r="S1140" s="9" t="s">
        <v>277</v>
      </c>
      <c r="T1140" s="119" t="s">
        <v>0</v>
      </c>
      <c r="U1140" s="126" t="s">
        <v>828</v>
      </c>
      <c r="V1140" s="127">
        <v>134000</v>
      </c>
      <c r="W1140" s="17">
        <f t="shared" si="106"/>
        <v>11170102</v>
      </c>
    </row>
    <row r="1141" spans="14:23" ht="24.95" customHeight="1">
      <c r="N1141" s="9">
        <v>17</v>
      </c>
      <c r="O1141" s="16" t="str">
        <f t="shared" si="105"/>
        <v>170103تهيه، ساخت و نصب در و پنجره آلومينيومي يک ‏جداره از پروفيل کرونت كه در آن از ميل گرد فولادي ‏استفاده نشده باشد.‏</v>
      </c>
      <c r="P1141" s="115" t="s">
        <v>1607</v>
      </c>
      <c r="Q1141" s="9">
        <v>17</v>
      </c>
      <c r="R1141" s="9" t="s">
        <v>487</v>
      </c>
      <c r="S1141" s="9" t="s">
        <v>277</v>
      </c>
      <c r="T1141" s="119" t="s">
        <v>1</v>
      </c>
      <c r="U1141" s="126" t="s">
        <v>828</v>
      </c>
      <c r="V1141" s="127">
        <v>134000</v>
      </c>
      <c r="W1141" s="17">
        <f t="shared" si="106"/>
        <v>11170103</v>
      </c>
    </row>
    <row r="1142" spans="14:23" ht="24.95" customHeight="1">
      <c r="N1142" s="9">
        <v>17</v>
      </c>
      <c r="O1142" s="16" t="str">
        <f t="shared" si="105"/>
        <v>170104تهيه، ساخت و نصب نرده و شبكه آلومينيومي و مانند ‏آن از پروفيلهاي قوطي آلومينيومي.‏</v>
      </c>
      <c r="P1142" s="115" t="s">
        <v>1608</v>
      </c>
      <c r="Q1142" s="9">
        <v>17</v>
      </c>
      <c r="R1142" s="9" t="s">
        <v>487</v>
      </c>
      <c r="S1142" s="9" t="s">
        <v>277</v>
      </c>
      <c r="T1142" s="119" t="s">
        <v>2</v>
      </c>
      <c r="U1142" s="126" t="s">
        <v>828</v>
      </c>
      <c r="V1142" s="127">
        <v>108500</v>
      </c>
      <c r="W1142" s="17">
        <f t="shared" si="106"/>
        <v>11170104</v>
      </c>
    </row>
    <row r="1143" spans="14:23" ht="24.95" customHeight="1">
      <c r="N1143" s="9">
        <v>17</v>
      </c>
      <c r="O1143" s="16" t="str">
        <f t="shared" si="105"/>
        <v>170105تهيه و نصب روكش ستونها از ورق نماي آلومينيوم.‏</v>
      </c>
      <c r="P1143" s="115" t="s">
        <v>1609</v>
      </c>
      <c r="Q1143" s="9">
        <v>17</v>
      </c>
      <c r="R1143" s="9" t="s">
        <v>487</v>
      </c>
      <c r="S1143" s="9" t="s">
        <v>277</v>
      </c>
      <c r="T1143" s="119" t="s">
        <v>3</v>
      </c>
      <c r="U1143" s="126" t="s">
        <v>828</v>
      </c>
      <c r="V1143" s="127">
        <v>164000</v>
      </c>
      <c r="W1143" s="17">
        <f t="shared" si="106"/>
        <v>11170105</v>
      </c>
    </row>
    <row r="1144" spans="14:23" ht="24.95" customHeight="1">
      <c r="N1144" s="9">
        <v>17</v>
      </c>
      <c r="O1144" s="16" t="str">
        <f t="shared" si="105"/>
        <v>170106تهيه و نصب روكش ديوارها از قطعات و ورق نماي ‏آلومينيوم.‏</v>
      </c>
      <c r="P1144" s="115" t="s">
        <v>1610</v>
      </c>
      <c r="Q1144" s="9">
        <v>17</v>
      </c>
      <c r="R1144" s="9" t="s">
        <v>487</v>
      </c>
      <c r="S1144" s="9" t="s">
        <v>277</v>
      </c>
      <c r="T1144" s="119" t="s">
        <v>4</v>
      </c>
      <c r="U1144" s="126" t="s">
        <v>828</v>
      </c>
      <c r="V1144" s="127">
        <v>161000</v>
      </c>
      <c r="W1144" s="17">
        <f t="shared" si="106"/>
        <v>11170106</v>
      </c>
    </row>
    <row r="1145" spans="14:23" ht="24.95" customHeight="1">
      <c r="N1145" s="9">
        <v>17</v>
      </c>
      <c r="O1145" s="16" t="str">
        <f t="shared" si="105"/>
        <v>170107تهيه و نصب پروفيلهاي آلومينيومي، جهت اتصال ‏ورقهاي ساندويچي به زيرسازي اسكلت فلزي و نيز ‏تقويت لازم براي ورقهاي ساندويچي به ضخامت 3 تا ‏‏6 ميليمتر با لايه مياني پلي‌اتيلن.‏</v>
      </c>
      <c r="P1145" s="115" t="s">
        <v>1611</v>
      </c>
      <c r="Q1145" s="9">
        <v>17</v>
      </c>
      <c r="R1145" s="9" t="s">
        <v>487</v>
      </c>
      <c r="S1145" s="9" t="s">
        <v>277</v>
      </c>
      <c r="T1145" s="119" t="s">
        <v>5</v>
      </c>
      <c r="U1145" s="126" t="s">
        <v>828</v>
      </c>
      <c r="V1145" s="127">
        <v>125000</v>
      </c>
      <c r="W1145" s="17">
        <f t="shared" si="106"/>
        <v>11170107</v>
      </c>
    </row>
    <row r="1146" spans="14:23" ht="24.95" customHeight="1">
      <c r="N1146" s="9">
        <v>17</v>
      </c>
      <c r="O1146" s="16" t="str">
        <f t="shared" si="105"/>
        <v>170201تهيه و نصب سقف كاذب آلومينيومي از ورق ‏آلومينيومي فرم داده شده به ضخامت 0.5 تا 0.55 ‏ميليمتر، با رنگ پخته و زير سازي استاندارد.‏</v>
      </c>
      <c r="P1146" s="115" t="s">
        <v>1612</v>
      </c>
      <c r="Q1146" s="9">
        <v>17</v>
      </c>
      <c r="R1146" s="9" t="s">
        <v>487</v>
      </c>
      <c r="S1146" s="9" t="s">
        <v>277</v>
      </c>
      <c r="T1146" s="119" t="s">
        <v>2148</v>
      </c>
      <c r="U1146" s="126" t="s">
        <v>275</v>
      </c>
      <c r="V1146" s="127">
        <v>628000</v>
      </c>
      <c r="W1146" s="17">
        <f t="shared" si="106"/>
        <v>11170201</v>
      </c>
    </row>
    <row r="1147" spans="14:23" ht="24.95" customHeight="1">
      <c r="N1147" s="9">
        <v>17</v>
      </c>
      <c r="O1147" s="16" t="str">
        <f t="shared" si="105"/>
        <v>170202تهيه و نصب سقف كاذب آلومينيومي از ورق ‏آلومينيومي سوراخ دار فرم داده شده، به‌ضخامت 0.5 ‏تا 0.55 ميليمتر، با رنگ پخته كه پشت آن با لايه ‏نمدي به ضخامت 0.2 ميليمتر پوشانده شده است، با ‏زيرسازي استاندارد.‏</v>
      </c>
      <c r="P1147" s="115" t="s">
        <v>1613</v>
      </c>
      <c r="Q1147" s="9">
        <v>17</v>
      </c>
      <c r="R1147" s="9" t="s">
        <v>487</v>
      </c>
      <c r="S1147" s="9" t="s">
        <v>277</v>
      </c>
      <c r="T1147" s="119" t="s">
        <v>2149</v>
      </c>
      <c r="U1147" s="126" t="s">
        <v>275</v>
      </c>
      <c r="V1147" s="127">
        <v>712500</v>
      </c>
      <c r="W1147" s="17">
        <f t="shared" si="106"/>
        <v>11170202</v>
      </c>
    </row>
    <row r="1148" spans="14:23" ht="24.95" customHeight="1">
      <c r="N1148" s="9">
        <v>17</v>
      </c>
      <c r="O1148" s="16" t="str">
        <f t="shared" si="105"/>
        <v>170301تهيه مصالح و پوشش سقف، با ورق آلومينيومي با هر ‏نوع موج به ضخامت تا 0.7 ميليمتر.‏</v>
      </c>
      <c r="P1148" s="115" t="s">
        <v>1614</v>
      </c>
      <c r="Q1148" s="9">
        <v>17</v>
      </c>
      <c r="R1148" s="9" t="s">
        <v>487</v>
      </c>
      <c r="S1148" s="9" t="s">
        <v>277</v>
      </c>
      <c r="T1148" s="119" t="s">
        <v>2150</v>
      </c>
      <c r="U1148" s="126" t="s">
        <v>828</v>
      </c>
      <c r="V1148" s="127">
        <v>116500</v>
      </c>
      <c r="W1148" s="17">
        <f t="shared" si="106"/>
        <v>11170301</v>
      </c>
    </row>
    <row r="1149" spans="14:23" ht="24.95" customHeight="1">
      <c r="N1149" s="9">
        <v>17</v>
      </c>
      <c r="O1149" s="16" t="str">
        <f t="shared" si="105"/>
        <v>170302تهيه مصالح و پوشش سقف، با ورق آلومينيومي با ‏هرنوع موج به ضخامت بيش از 0.7 ميليمتر.‏</v>
      </c>
      <c r="P1149" s="115" t="s">
        <v>1615</v>
      </c>
      <c r="Q1149" s="9">
        <v>17</v>
      </c>
      <c r="R1149" s="9" t="s">
        <v>487</v>
      </c>
      <c r="S1149" s="9" t="s">
        <v>277</v>
      </c>
      <c r="T1149" s="119" t="s">
        <v>2151</v>
      </c>
      <c r="U1149" s="126" t="s">
        <v>828</v>
      </c>
      <c r="V1149" s="127">
        <v>113000</v>
      </c>
      <c r="W1149" s="17">
        <f t="shared" si="106"/>
        <v>11170302</v>
      </c>
    </row>
    <row r="1150" spans="14:23" ht="24.95" customHeight="1">
      <c r="N1150" s="9">
        <v>17</v>
      </c>
      <c r="O1150" s="16" t="str">
        <f t="shared" si="105"/>
        <v>170303تهيه مصالح و پوشش ديوار با ورق آلومينيومي با هر ‏نوع موج به ضخامت تا 0.7 ميليمتر.‏</v>
      </c>
      <c r="P1150" s="115" t="s">
        <v>1616</v>
      </c>
      <c r="Q1150" s="9">
        <v>17</v>
      </c>
      <c r="R1150" s="9" t="s">
        <v>487</v>
      </c>
      <c r="S1150" s="9" t="s">
        <v>277</v>
      </c>
      <c r="T1150" s="119" t="s">
        <v>2152</v>
      </c>
      <c r="U1150" s="126" t="s">
        <v>828</v>
      </c>
      <c r="V1150" s="127">
        <v>125500</v>
      </c>
      <c r="W1150" s="17">
        <f t="shared" si="106"/>
        <v>11170303</v>
      </c>
    </row>
    <row r="1151" spans="14:23" ht="24.95" customHeight="1">
      <c r="N1151" s="9">
        <v>17</v>
      </c>
      <c r="O1151" s="16" t="str">
        <f t="shared" si="105"/>
        <v>170304تهيه مصالح و پوشش ديوار با ورق آلومينيومي با هر ‏نوع موج به ضخامت بيش از 0.7 ميليمتر.‏</v>
      </c>
      <c r="P1151" s="115" t="s">
        <v>1617</v>
      </c>
      <c r="Q1151" s="9">
        <v>17</v>
      </c>
      <c r="R1151" s="9" t="s">
        <v>487</v>
      </c>
      <c r="S1151" s="9" t="s">
        <v>277</v>
      </c>
      <c r="T1151" s="119" t="s">
        <v>2153</v>
      </c>
      <c r="U1151" s="126" t="s">
        <v>828</v>
      </c>
      <c r="V1151" s="127">
        <v>120000</v>
      </c>
      <c r="W1151" s="17">
        <f t="shared" si="106"/>
        <v>11170304</v>
      </c>
    </row>
    <row r="1152" spans="14:23" ht="24.95" customHeight="1">
      <c r="N1152" s="9">
        <v>17</v>
      </c>
      <c r="O1152" s="16" t="str">
        <f t="shared" si="105"/>
        <v>170305تهيه مصالح و اجراي فلاشينگ با ورق آلومينيومي به ‏هر ضخامت.‏</v>
      </c>
      <c r="P1152" s="115" t="s">
        <v>1618</v>
      </c>
      <c r="Q1152" s="9">
        <v>17</v>
      </c>
      <c r="R1152" s="9" t="s">
        <v>487</v>
      </c>
      <c r="S1152" s="9" t="s">
        <v>277</v>
      </c>
      <c r="T1152" s="119" t="s">
        <v>6</v>
      </c>
      <c r="U1152" s="126" t="s">
        <v>828</v>
      </c>
      <c r="V1152" s="127">
        <v>116000</v>
      </c>
      <c r="W1152" s="17">
        <f t="shared" si="106"/>
        <v>11170305</v>
      </c>
    </row>
    <row r="1153" spans="14:23" ht="24.95" customHeight="1">
      <c r="N1153" s="9">
        <v>17</v>
      </c>
      <c r="O1153" s="16" t="str">
        <f t="shared" si="105"/>
        <v>170306تهيه مصالح و اجراي ديوار با ورق آلومينيومي دو رو ‏رنگ شده با هر نوع موج به ضخامت تا 0.7 ميليمتر.‏</v>
      </c>
      <c r="P1153" s="115" t="s">
        <v>1619</v>
      </c>
      <c r="Q1153" s="9">
        <v>17</v>
      </c>
      <c r="R1153" s="9" t="s">
        <v>487</v>
      </c>
      <c r="S1153" s="9" t="s">
        <v>277</v>
      </c>
      <c r="T1153" s="119" t="s">
        <v>2154</v>
      </c>
      <c r="U1153" s="126" t="s">
        <v>828</v>
      </c>
      <c r="V1153" s="127">
        <v>126500</v>
      </c>
      <c r="W1153" s="17">
        <f t="shared" si="106"/>
        <v>11170306</v>
      </c>
    </row>
    <row r="1154" spans="14:23" ht="24.95" customHeight="1">
      <c r="N1154" s="9">
        <v>17</v>
      </c>
      <c r="O1154" s="16" t="str">
        <f t="shared" si="105"/>
        <v>170307تهيه مصالح و اجراي ديوار با ورق آلومينيومي دو رو ‏رنگ شده با هر نوع موج به ضخامت بيش از 0.7 ‏ميليمتر.‏</v>
      </c>
      <c r="P1154" s="115" t="s">
        <v>1620</v>
      </c>
      <c r="Q1154" s="9">
        <v>17</v>
      </c>
      <c r="R1154" s="9" t="s">
        <v>487</v>
      </c>
      <c r="S1154" s="9" t="s">
        <v>277</v>
      </c>
      <c r="T1154" s="119" t="s">
        <v>2155</v>
      </c>
      <c r="U1154" s="126" t="s">
        <v>828</v>
      </c>
      <c r="V1154" s="127">
        <v>121500</v>
      </c>
      <c r="W1154" s="17">
        <f t="shared" si="106"/>
        <v>11170307</v>
      </c>
    </row>
    <row r="1155" spans="14:23" ht="24.95" customHeight="1">
      <c r="N1155" s="9">
        <v>17</v>
      </c>
      <c r="O1155" s="16" t="str">
        <f t="shared" si="105"/>
        <v>170401تهيه و نصب نبشي از آلومينيوم، براي لبه‌هاي تيز و ‏كارهاي مشابه آن.‏</v>
      </c>
      <c r="P1155" s="115" t="s">
        <v>1621</v>
      </c>
      <c r="Q1155" s="9">
        <v>17</v>
      </c>
      <c r="R1155" s="9" t="s">
        <v>487</v>
      </c>
      <c r="S1155" s="9" t="s">
        <v>277</v>
      </c>
      <c r="T1155" s="119" t="s">
        <v>7</v>
      </c>
      <c r="U1155" s="126" t="s">
        <v>828</v>
      </c>
      <c r="V1155" s="127">
        <v>128000</v>
      </c>
      <c r="W1155" s="17">
        <f t="shared" si="106"/>
        <v>11170401</v>
      </c>
    </row>
    <row r="1156" spans="14:23" ht="24.95" customHeight="1">
      <c r="N1156" s="9">
        <v>17</v>
      </c>
      <c r="O1156" s="16" t="str">
        <f t="shared" si="105"/>
        <v>170402تهيه مصالح و پوشش درز انبساط با قطعات ‏آلومينيومي.‏</v>
      </c>
      <c r="P1156" s="115" t="s">
        <v>1622</v>
      </c>
      <c r="Q1156" s="9">
        <v>17</v>
      </c>
      <c r="R1156" s="9" t="s">
        <v>487</v>
      </c>
      <c r="S1156" s="9" t="s">
        <v>277</v>
      </c>
      <c r="T1156" s="119" t="s">
        <v>8</v>
      </c>
      <c r="U1156" s="126" t="s">
        <v>828</v>
      </c>
      <c r="V1156" s="127">
        <v>146000</v>
      </c>
      <c r="W1156" s="17">
        <f t="shared" si="106"/>
        <v>11170402</v>
      </c>
    </row>
    <row r="1157" spans="14:23" ht="24.95" customHeight="1">
      <c r="N1157" s="9">
        <v>17</v>
      </c>
      <c r="O1157" s="16" t="str">
        <f t="shared" si="105"/>
        <v>170403تهيه و نصب پاخور درهاي چوبي، از آلومينيوم.‏</v>
      </c>
      <c r="P1157" s="115" t="s">
        <v>1623</v>
      </c>
      <c r="Q1157" s="9">
        <v>17</v>
      </c>
      <c r="R1157" s="9" t="s">
        <v>487</v>
      </c>
      <c r="S1157" s="9" t="s">
        <v>277</v>
      </c>
      <c r="T1157" s="119" t="s">
        <v>9</v>
      </c>
      <c r="U1157" s="126" t="s">
        <v>828</v>
      </c>
      <c r="V1157" s="127">
        <v>156500</v>
      </c>
      <c r="W1157" s="17">
        <f t="shared" si="106"/>
        <v>11170403</v>
      </c>
    </row>
    <row r="1158" spans="14:23" ht="24.95" customHeight="1">
      <c r="N1158" s="9">
        <v>17</v>
      </c>
      <c r="O1158" s="16" t="str">
        <f t="shared" si="105"/>
        <v>170404تهيه و نصب ريل آلومينيومي توري پشه گير ‏آلومينيومي.‏</v>
      </c>
      <c r="P1158" s="115" t="s">
        <v>1624</v>
      </c>
      <c r="Q1158" s="9">
        <v>17</v>
      </c>
      <c r="R1158" s="9" t="s">
        <v>487</v>
      </c>
      <c r="S1158" s="9" t="s">
        <v>277</v>
      </c>
      <c r="T1158" s="119" t="s">
        <v>10</v>
      </c>
      <c r="U1158" s="126" t="s">
        <v>828</v>
      </c>
      <c r="V1158" s="127">
        <v>142500</v>
      </c>
      <c r="W1158" s="17">
        <f t="shared" si="106"/>
        <v>11170404</v>
      </c>
    </row>
    <row r="1159" spans="14:23" ht="24.95" customHeight="1">
      <c r="N1159" s="9">
        <v>17</v>
      </c>
      <c r="O1159" s="16" t="str">
        <f t="shared" si="105"/>
        <v>170405تهيه و نصب در پوش لوله هاي بخاري به قطر 10 ‏سانتيمتر از آلومينيوم.‏</v>
      </c>
      <c r="P1159" s="115" t="s">
        <v>1625</v>
      </c>
      <c r="Q1159" s="9">
        <v>17</v>
      </c>
      <c r="R1159" s="9" t="s">
        <v>487</v>
      </c>
      <c r="S1159" s="9" t="s">
        <v>277</v>
      </c>
      <c r="T1159" s="119" t="s">
        <v>11</v>
      </c>
      <c r="U1159" s="126" t="s">
        <v>330</v>
      </c>
      <c r="V1159" s="127">
        <v>52400</v>
      </c>
      <c r="W1159" s="17">
        <f t="shared" si="106"/>
        <v>11170405</v>
      </c>
    </row>
    <row r="1160" spans="14:23" ht="24.95" customHeight="1">
      <c r="N1160" s="9">
        <v>17</v>
      </c>
      <c r="O1160" s="16" t="str">
        <f t="shared" si="105"/>
        <v>170406تهيه و نصب در پوش لوله هاي بخاري به قطر 15 ‏سانتيمتر از آلومينيوم.‏</v>
      </c>
      <c r="P1160" s="115" t="s">
        <v>1626</v>
      </c>
      <c r="Q1160" s="9">
        <v>17</v>
      </c>
      <c r="R1160" s="9" t="s">
        <v>487</v>
      </c>
      <c r="S1160" s="9" t="s">
        <v>277</v>
      </c>
      <c r="T1160" s="119" t="s">
        <v>12</v>
      </c>
      <c r="U1160" s="126" t="s">
        <v>330</v>
      </c>
      <c r="V1160" s="127">
        <v>55400</v>
      </c>
      <c r="W1160" s="17">
        <f t="shared" si="106"/>
        <v>11170406</v>
      </c>
    </row>
    <row r="1161" spans="14:23" ht="24.95" customHeight="1">
      <c r="N1161" s="9">
        <v>17</v>
      </c>
      <c r="O1161" s="16" t="str">
        <f t="shared" si="105"/>
        <v>170501تهيه و نصب توري پشه گير آلومينيومي، با قاب ‏آلومينيومي ثابت.‏</v>
      </c>
      <c r="P1161" s="115" t="s">
        <v>1627</v>
      </c>
      <c r="Q1161" s="9">
        <v>17</v>
      </c>
      <c r="R1161" s="9" t="s">
        <v>487</v>
      </c>
      <c r="S1161" s="9" t="s">
        <v>277</v>
      </c>
      <c r="T1161" s="119" t="s">
        <v>13</v>
      </c>
      <c r="U1161" s="126" t="s">
        <v>275</v>
      </c>
      <c r="V1161" s="127">
        <v>230000</v>
      </c>
      <c r="W1161" s="17">
        <f t="shared" si="106"/>
        <v>11170501</v>
      </c>
    </row>
    <row r="1162" spans="14:23" ht="24.95" customHeight="1">
      <c r="N1162" s="9">
        <v>17</v>
      </c>
      <c r="O1162" s="16" t="str">
        <f t="shared" si="105"/>
        <v>170502تهيه و نصب توري پشه گيرآلومينيومي متحرك ، با ‏قاب آلومينيومي بدون ريل كشويي.‏</v>
      </c>
      <c r="P1162" s="115" t="s">
        <v>1628</v>
      </c>
      <c r="Q1162" s="9">
        <v>17</v>
      </c>
      <c r="R1162" s="9" t="s">
        <v>487</v>
      </c>
      <c r="S1162" s="9" t="s">
        <v>277</v>
      </c>
      <c r="T1162" s="119" t="s">
        <v>14</v>
      </c>
      <c r="U1162" s="126" t="s">
        <v>275</v>
      </c>
      <c r="V1162" s="127">
        <v>508500</v>
      </c>
      <c r="W1162" s="17">
        <f t="shared" si="106"/>
        <v>11170502</v>
      </c>
    </row>
    <row r="1163" spans="14:23" ht="24.95" customHeight="1">
      <c r="N1163" s="9">
        <v>17</v>
      </c>
      <c r="O1163" s="16" t="str">
        <f t="shared" si="105"/>
        <v>170503تهيه و نصب توري پشه گير آلومينيومي لولايي با قاب ‏آلومينيومي بدون چهارچوب.‏</v>
      </c>
      <c r="P1163" s="115" t="s">
        <v>1629</v>
      </c>
      <c r="Q1163" s="9">
        <v>17</v>
      </c>
      <c r="R1163" s="9" t="s">
        <v>487</v>
      </c>
      <c r="S1163" s="9" t="s">
        <v>277</v>
      </c>
      <c r="T1163" s="119" t="s">
        <v>15</v>
      </c>
      <c r="U1163" s="126" t="s">
        <v>275</v>
      </c>
      <c r="V1163" s="127">
        <v>508500</v>
      </c>
      <c r="W1163" s="17">
        <f t="shared" si="106"/>
        <v>11170503</v>
      </c>
    </row>
    <row r="1164" spans="14:23" ht="24.95" customHeight="1">
      <c r="N1164" s="9">
        <v>17</v>
      </c>
      <c r="O1164" s="16" t="str">
        <f t="shared" si="105"/>
        <v>170601اضافه بها به تمام كارهاي آلومينيومي غير رنگي، ‏هر گاه به صورت رنگي آنادايز شود.‏</v>
      </c>
      <c r="P1164" s="115" t="s">
        <v>1630</v>
      </c>
      <c r="Q1164" s="9">
        <v>17</v>
      </c>
      <c r="R1164" s="9" t="s">
        <v>487</v>
      </c>
      <c r="S1164" s="9" t="s">
        <v>277</v>
      </c>
      <c r="T1164" s="119" t="s">
        <v>16</v>
      </c>
      <c r="U1164" s="126" t="s">
        <v>828</v>
      </c>
      <c r="V1164" s="127">
        <v>15400</v>
      </c>
      <c r="W1164" s="17">
        <f t="shared" si="106"/>
        <v>11170601</v>
      </c>
    </row>
    <row r="1165" spans="14:23" ht="24.95" customHeight="1">
      <c r="N1165" s="9">
        <v>17</v>
      </c>
      <c r="O1165" s="16" t="str">
        <f t="shared" si="105"/>
        <v>170602اضافه بها براي آنادايز كردن به ضخامت بيش از 5 ‏ميكرون به ازاي هر 5 ميكرون.‏</v>
      </c>
      <c r="P1165" s="115" t="s">
        <v>1631</v>
      </c>
      <c r="Q1165" s="9">
        <v>17</v>
      </c>
      <c r="R1165" s="9" t="s">
        <v>487</v>
      </c>
      <c r="S1165" s="9" t="s">
        <v>277</v>
      </c>
      <c r="T1165" s="119" t="s">
        <v>17</v>
      </c>
      <c r="U1165" s="126" t="s">
        <v>828</v>
      </c>
      <c r="V1165" s="127">
        <v>6480</v>
      </c>
      <c r="W1165" s="17">
        <f t="shared" si="106"/>
        <v>11170602</v>
      </c>
    </row>
    <row r="1166" spans="14:23" ht="24.95" customHeight="1">
      <c r="N1166" s="9">
        <v>17</v>
      </c>
      <c r="O1166" s="16" t="str">
        <f t="shared" si="105"/>
        <v>170701تهيه و نصب قرنيز برنزي پاي ديوار.‏</v>
      </c>
      <c r="P1166" s="115" t="s">
        <v>1632</v>
      </c>
      <c r="Q1166" s="9">
        <v>17</v>
      </c>
      <c r="R1166" s="9" t="s">
        <v>487</v>
      </c>
      <c r="S1166" s="9" t="s">
        <v>277</v>
      </c>
      <c r="T1166" s="119" t="s">
        <v>18</v>
      </c>
      <c r="U1166" s="126" t="s">
        <v>828</v>
      </c>
      <c r="V1166" s="127">
        <v>273500</v>
      </c>
      <c r="W1166" s="17">
        <f t="shared" si="106"/>
        <v>11170701</v>
      </c>
    </row>
    <row r="1167" spans="14:23" ht="24.95" customHeight="1">
      <c r="N1167" s="9">
        <v>17</v>
      </c>
      <c r="O1167" s="16" t="str">
        <f t="shared" si="105"/>
        <v>170702تهيه و نصب نرده، شبكه يا قطعات ساخته شده از ‏برنز.‏</v>
      </c>
      <c r="P1167" s="115" t="s">
        <v>1633</v>
      </c>
      <c r="Q1167" s="9">
        <v>17</v>
      </c>
      <c r="R1167" s="9" t="s">
        <v>487</v>
      </c>
      <c r="S1167" s="9" t="s">
        <v>277</v>
      </c>
      <c r="T1167" s="119" t="s">
        <v>19</v>
      </c>
      <c r="U1167" s="126" t="s">
        <v>828</v>
      </c>
      <c r="V1167" s="127">
        <v>336000</v>
      </c>
      <c r="W1167" s="17">
        <f t="shared" si="106"/>
        <v>11170702</v>
      </c>
    </row>
    <row r="1168" spans="14:23" ht="24.95" customHeight="1">
      <c r="N1168" s="9">
        <v>17</v>
      </c>
      <c r="O1168" s="16" t="str">
        <f t="shared" si="105"/>
        <v>170801تهيه و نصب ورق فولاد ضد زنگ (استنلس استيل) پا ‏خوردرهاي چوبي.‏</v>
      </c>
      <c r="P1168" s="115" t="s">
        <v>1634</v>
      </c>
      <c r="Q1168" s="9">
        <v>17</v>
      </c>
      <c r="R1168" s="9" t="s">
        <v>487</v>
      </c>
      <c r="S1168" s="9" t="s">
        <v>277</v>
      </c>
      <c r="T1168" s="119" t="s">
        <v>20</v>
      </c>
      <c r="U1168" s="126" t="s">
        <v>828</v>
      </c>
      <c r="V1168" s="127">
        <v>0</v>
      </c>
      <c r="W1168" s="17">
        <f t="shared" si="106"/>
        <v>11170801</v>
      </c>
    </row>
    <row r="1169" spans="14:23" ht="24.95" customHeight="1">
      <c r="N1169" s="9">
        <v>17</v>
      </c>
      <c r="O1169" s="16" t="str">
        <f t="shared" si="105"/>
        <v>170802تهيه و نصب ورق فولاد ضد زنگ (استنلس استيل) ‏براي پوشش ديوارها و موارد مشابه آن.‏</v>
      </c>
      <c r="P1169" s="115" t="s">
        <v>1635</v>
      </c>
      <c r="Q1169" s="9">
        <v>17</v>
      </c>
      <c r="R1169" s="9" t="s">
        <v>487</v>
      </c>
      <c r="S1169" s="9" t="s">
        <v>277</v>
      </c>
      <c r="T1169" s="119" t="s">
        <v>21</v>
      </c>
      <c r="U1169" s="126" t="s">
        <v>828</v>
      </c>
      <c r="V1169" s="127">
        <v>0</v>
      </c>
      <c r="W1169" s="17">
        <f t="shared" si="106"/>
        <v>11170802</v>
      </c>
    </row>
    <row r="1170" spans="14:23" ht="24.95" customHeight="1">
      <c r="N1170" s="9">
        <v>17</v>
      </c>
      <c r="O1170" s="16" t="str">
        <f t="shared" si="105"/>
        <v>170901تهيه و نصب هر نوع ورق يا قطعات مسي.‏</v>
      </c>
      <c r="P1170" s="115" t="s">
        <v>1636</v>
      </c>
      <c r="Q1170" s="9">
        <v>17</v>
      </c>
      <c r="R1170" s="9" t="s">
        <v>487</v>
      </c>
      <c r="S1170" s="9" t="s">
        <v>277</v>
      </c>
      <c r="T1170" s="119" t="s">
        <v>22</v>
      </c>
      <c r="U1170" s="126" t="s">
        <v>828</v>
      </c>
      <c r="V1170" s="127">
        <v>378500</v>
      </c>
      <c r="W1170" s="17">
        <f t="shared" si="106"/>
        <v>11170901</v>
      </c>
    </row>
    <row r="1171" spans="14:23" ht="24.95" customHeight="1">
      <c r="N1171" s="9">
        <v>17</v>
      </c>
      <c r="O1171" s="16" t="str">
        <f t="shared" si="105"/>
        <v>171001تهيه مصالح و نصب پانل ساندويچي سقفي به ‏ضخامت 4 سانتيمتر شامل دو رو ورق آلومينيوم رنگي ‏به ضخامت 0.7 ميليمتر كه بين آنها فوم پلي يورتان ‏پر شده باشد.‏</v>
      </c>
      <c r="P1171" s="115" t="s">
        <v>1637</v>
      </c>
      <c r="Q1171" s="9">
        <v>17</v>
      </c>
      <c r="R1171" s="9" t="s">
        <v>487</v>
      </c>
      <c r="S1171" s="9" t="s">
        <v>277</v>
      </c>
      <c r="T1171" s="119" t="s">
        <v>2156</v>
      </c>
      <c r="U1171" s="126" t="s">
        <v>275</v>
      </c>
      <c r="V1171" s="127">
        <v>624500</v>
      </c>
      <c r="W1171" s="17">
        <f t="shared" si="106"/>
        <v>11171001</v>
      </c>
    </row>
    <row r="1172" spans="14:23" ht="24.95" customHeight="1">
      <c r="N1172" s="9">
        <v>17</v>
      </c>
      <c r="O1172" s="16" t="str">
        <f t="shared" ref="O1172:O1235" si="107">CONCATENATE(P1172,T1172)</f>
        <v>171002تهيه مصالح و نصب پانل ساندويچي ديواري به ‏ضخامت 4 سانتيمتر شامل دو رو ورق آلومينيوم رنگي ‏به ضخامت 0.7 ميليمتر كه بين آنها فوم پلي يورتان ‏پر شده باشد.‏</v>
      </c>
      <c r="P1172" s="115" t="s">
        <v>1638</v>
      </c>
      <c r="Q1172" s="9">
        <v>17</v>
      </c>
      <c r="R1172" s="9" t="s">
        <v>487</v>
      </c>
      <c r="S1172" s="9" t="s">
        <v>277</v>
      </c>
      <c r="T1172" s="119" t="s">
        <v>2157</v>
      </c>
      <c r="U1172" s="126" t="s">
        <v>275</v>
      </c>
      <c r="V1172" s="127">
        <v>613000</v>
      </c>
      <c r="W1172" s="17">
        <f t="shared" ref="W1172:W1235" si="108">P1172+11000000</f>
        <v>11171002</v>
      </c>
    </row>
    <row r="1173" spans="14:23" ht="24.95" customHeight="1">
      <c r="N1173" s="9">
        <v>17</v>
      </c>
      <c r="O1173" s="16" t="str">
        <f t="shared" si="107"/>
        <v>171003تهيه و نصب پوششهاي ساندويچي به ضخامت 4 ‏ميليمتر، شامل دو رو ورق آلومينيوم هر يك به ‏ضخامت 0.5 ميليمتر با لايه مياني پلي‌اتيلن‏ براي ‏نماسازي.‏</v>
      </c>
      <c r="P1173" s="156" t="s">
        <v>1639</v>
      </c>
      <c r="Q1173" s="9">
        <v>17</v>
      </c>
      <c r="R1173" s="9" t="s">
        <v>487</v>
      </c>
      <c r="S1173" s="9" t="s">
        <v>277</v>
      </c>
      <c r="T1173" s="119" t="s">
        <v>2158</v>
      </c>
      <c r="U1173" s="126" t="s">
        <v>275</v>
      </c>
      <c r="V1173" s="127">
        <v>877000</v>
      </c>
      <c r="W1173" s="17">
        <f t="shared" si="108"/>
        <v>11171003</v>
      </c>
    </row>
    <row r="1174" spans="14:23" ht="24.95" customHeight="1">
      <c r="N1174" s="9">
        <v>17</v>
      </c>
      <c r="O1174" s="16" t="str">
        <f t="shared" si="107"/>
        <v>171004اضافه بها به رديف‌هاي 171001 و 171002 به ازاي ‏هر سانتي‌متر اضافه ضخامت نسبت به چهار سانتي‌متر، ‏بابت افزايش ضخامت فوم پلي‌يورتان.‏</v>
      </c>
      <c r="P1174" s="156" t="s">
        <v>1640</v>
      </c>
      <c r="Q1174" s="9">
        <v>17</v>
      </c>
      <c r="R1174" s="9" t="s">
        <v>487</v>
      </c>
      <c r="S1174" s="9" t="s">
        <v>277</v>
      </c>
      <c r="T1174" s="119" t="s">
        <v>23</v>
      </c>
      <c r="U1174" s="126" t="s">
        <v>275</v>
      </c>
      <c r="V1174" s="127">
        <v>43700</v>
      </c>
      <c r="W1174" s="17">
        <f t="shared" si="108"/>
        <v>11171004</v>
      </c>
    </row>
    <row r="1175" spans="14:23" ht="24.95" customHeight="1">
      <c r="N1175" s="9">
        <v>17</v>
      </c>
      <c r="O1175" s="16" t="str">
        <f t="shared" si="107"/>
        <v>171101تهيه و نصب پنجره آلومينيوم تا مساحت 1 متر مربع ‏با يراق آلات كه درآن از پروفيل‌هايي به غير از ‏اس تي و كرونت و قوطي استفاده شده باشد.‏</v>
      </c>
      <c r="P1175" s="156" t="s">
        <v>1641</v>
      </c>
      <c r="Q1175" s="9">
        <v>17</v>
      </c>
      <c r="R1175" s="9" t="s">
        <v>487</v>
      </c>
      <c r="S1175" s="9" t="s">
        <v>277</v>
      </c>
      <c r="T1175" s="119" t="s">
        <v>24</v>
      </c>
      <c r="U1175" s="126" t="s">
        <v>275</v>
      </c>
      <c r="V1175" s="127">
        <v>0</v>
      </c>
      <c r="W1175" s="17">
        <f t="shared" si="108"/>
        <v>11171101</v>
      </c>
    </row>
    <row r="1176" spans="14:23" ht="24.95" customHeight="1">
      <c r="N1176" s="9">
        <v>17</v>
      </c>
      <c r="O1176" s="16" t="str">
        <f t="shared" si="107"/>
        <v>171102تهيه و نصب در و پنجره آلومينيوم به مساحت بيش از ‏‏1 تا 3 متر مربع با يراق آلات كه درآن از پروفيل هايي ‏به غير از اس تي و كرونت و قوطي استفاده شده ‏باشد.‏</v>
      </c>
      <c r="P1176" s="156" t="s">
        <v>1642</v>
      </c>
      <c r="Q1176" s="9">
        <v>17</v>
      </c>
      <c r="R1176" s="9" t="s">
        <v>487</v>
      </c>
      <c r="S1176" s="9" t="s">
        <v>277</v>
      </c>
      <c r="T1176" s="119" t="s">
        <v>25</v>
      </c>
      <c r="U1176" s="126" t="s">
        <v>275</v>
      </c>
      <c r="V1176" s="127">
        <v>0</v>
      </c>
      <c r="W1176" s="17">
        <f t="shared" si="108"/>
        <v>11171102</v>
      </c>
    </row>
    <row r="1177" spans="14:23" ht="24.95" customHeight="1">
      <c r="N1177" s="9">
        <v>17</v>
      </c>
      <c r="O1177" s="16" t="str">
        <f t="shared" si="107"/>
        <v>171103تهيه و نصب در و پنجره آلومينيوم به مساحت بيش از ‏‏3 مترمربع با يراق آلات كه درآن از پروفيل‌هايي به ‏غير از اس تي و كرونت و قوطي استفاده شده باشد.‏</v>
      </c>
      <c r="P1177" s="156" t="s">
        <v>1643</v>
      </c>
      <c r="Q1177" s="9">
        <v>17</v>
      </c>
      <c r="R1177" s="9" t="s">
        <v>487</v>
      </c>
      <c r="S1177" s="9" t="s">
        <v>277</v>
      </c>
      <c r="T1177" s="119" t="s">
        <v>26</v>
      </c>
      <c r="U1177" s="126" t="s">
        <v>275</v>
      </c>
      <c r="V1177" s="127">
        <v>0</v>
      </c>
      <c r="W1177" s="17">
        <f t="shared" si="108"/>
        <v>11171103</v>
      </c>
    </row>
    <row r="1178" spans="14:23" ht="24.95" customHeight="1">
      <c r="N1178" s="9">
        <v>18</v>
      </c>
      <c r="O1178" s="16" t="str">
        <f t="shared" si="107"/>
        <v>180101اندود كاهگل روي هر نوع سطح، با شيب‌بندي در ‏صورت لزوم، به ازاي هر يک سانتي‌متر ضخامت‎.‎</v>
      </c>
      <c r="P1178" s="117" t="s">
        <v>1644</v>
      </c>
      <c r="Q1178" s="9">
        <v>18</v>
      </c>
      <c r="R1178" s="9" t="s">
        <v>28</v>
      </c>
      <c r="S1178" s="9" t="s">
        <v>277</v>
      </c>
      <c r="T1178" s="119" t="s">
        <v>27</v>
      </c>
      <c r="U1178" s="126" t="s">
        <v>275</v>
      </c>
      <c r="V1178" s="150">
        <v>7450</v>
      </c>
      <c r="W1178" s="17">
        <f t="shared" si="108"/>
        <v>11180101</v>
      </c>
    </row>
    <row r="1179" spans="14:23" ht="24.95" customHeight="1">
      <c r="N1179" s="9">
        <v>18</v>
      </c>
      <c r="O1179" s="16" t="str">
        <f t="shared" si="107"/>
        <v>180201شمشه گيري سطوح قايم و سقفها، با ملات گچ و ‏خاك.‏</v>
      </c>
      <c r="P1179" s="115" t="s">
        <v>1645</v>
      </c>
      <c r="Q1179" s="9">
        <v>18</v>
      </c>
      <c r="R1179" s="9" t="s">
        <v>28</v>
      </c>
      <c r="S1179" s="9" t="s">
        <v>277</v>
      </c>
      <c r="T1179" s="119" t="s">
        <v>29</v>
      </c>
      <c r="U1179" s="126" t="s">
        <v>275</v>
      </c>
      <c r="V1179" s="127">
        <v>11600</v>
      </c>
      <c r="W1179" s="17">
        <f t="shared" si="108"/>
        <v>11180201</v>
      </c>
    </row>
    <row r="1180" spans="14:23" ht="24.95" customHeight="1">
      <c r="N1180" s="9">
        <v>18</v>
      </c>
      <c r="O1180" s="16" t="str">
        <f t="shared" si="107"/>
        <v>180202اندود گچ و خاك به ضخامت تا 2.5 سانتيمتر، روي ‏سطوح قايم.‏</v>
      </c>
      <c r="P1180" s="115" t="s">
        <v>1646</v>
      </c>
      <c r="Q1180" s="9">
        <v>18</v>
      </c>
      <c r="R1180" s="9" t="s">
        <v>28</v>
      </c>
      <c r="S1180" s="9" t="s">
        <v>277</v>
      </c>
      <c r="T1180" s="119" t="s">
        <v>2159</v>
      </c>
      <c r="U1180" s="126" t="s">
        <v>275</v>
      </c>
      <c r="V1180" s="127">
        <v>38700</v>
      </c>
      <c r="W1180" s="17">
        <f t="shared" si="108"/>
        <v>11180202</v>
      </c>
    </row>
    <row r="1181" spans="14:23" ht="24.95" customHeight="1">
      <c r="N1181" s="9">
        <v>18</v>
      </c>
      <c r="O1181" s="16" t="str">
        <f t="shared" si="107"/>
        <v>180203اندود گچ و خاك به ضخامت تا 2.5 سانتيمتر، براي ‏زير سقفها.‏</v>
      </c>
      <c r="P1181" s="115" t="s">
        <v>1647</v>
      </c>
      <c r="Q1181" s="9">
        <v>18</v>
      </c>
      <c r="R1181" s="9" t="s">
        <v>28</v>
      </c>
      <c r="S1181" s="9" t="s">
        <v>277</v>
      </c>
      <c r="T1181" s="119" t="s">
        <v>2160</v>
      </c>
      <c r="U1181" s="126" t="s">
        <v>275</v>
      </c>
      <c r="V1181" s="127">
        <v>50900</v>
      </c>
      <c r="W1181" s="17">
        <f t="shared" si="108"/>
        <v>11180203</v>
      </c>
    </row>
    <row r="1182" spans="14:23" ht="24.95" customHeight="1">
      <c r="N1182" s="9">
        <v>18</v>
      </c>
      <c r="O1182" s="16" t="str">
        <f t="shared" si="107"/>
        <v>180204سفيد كاري روي سطوح قايم و پرداخت آن با گچ ‏كشته.‏</v>
      </c>
      <c r="P1182" s="115" t="s">
        <v>1648</v>
      </c>
      <c r="Q1182" s="9">
        <v>18</v>
      </c>
      <c r="R1182" s="9" t="s">
        <v>28</v>
      </c>
      <c r="S1182" s="9" t="s">
        <v>277</v>
      </c>
      <c r="T1182" s="119" t="s">
        <v>30</v>
      </c>
      <c r="U1182" s="126" t="s">
        <v>275</v>
      </c>
      <c r="V1182" s="127">
        <v>32100</v>
      </c>
      <c r="W1182" s="17">
        <f t="shared" si="108"/>
        <v>11180204</v>
      </c>
    </row>
    <row r="1183" spans="14:23" ht="24.95" customHeight="1">
      <c r="N1183" s="9">
        <v>18</v>
      </c>
      <c r="O1183" s="16" t="str">
        <f t="shared" si="107"/>
        <v>180205سفيد كاري زير سقفها و پرداخت آن با گچ كشته.‏</v>
      </c>
      <c r="P1183" s="115" t="s">
        <v>1649</v>
      </c>
      <c r="Q1183" s="9">
        <v>18</v>
      </c>
      <c r="R1183" s="9" t="s">
        <v>28</v>
      </c>
      <c r="S1183" s="9" t="s">
        <v>277</v>
      </c>
      <c r="T1183" s="119" t="s">
        <v>31</v>
      </c>
      <c r="U1183" s="126" t="s">
        <v>275</v>
      </c>
      <c r="V1183" s="127">
        <v>42100</v>
      </c>
      <c r="W1183" s="17">
        <f t="shared" si="108"/>
        <v>11180205</v>
      </c>
    </row>
    <row r="1184" spans="14:23" ht="24.95" customHeight="1">
      <c r="N1184" s="9">
        <v>18</v>
      </c>
      <c r="O1184" s="16" t="str">
        <f t="shared" si="107"/>
        <v>180206در آوردن چفت در سطوح گچ كاري.‏</v>
      </c>
      <c r="P1184" s="115" t="s">
        <v>1650</v>
      </c>
      <c r="Q1184" s="9">
        <v>18</v>
      </c>
      <c r="R1184" s="9" t="s">
        <v>28</v>
      </c>
      <c r="S1184" s="9" t="s">
        <v>277</v>
      </c>
      <c r="T1184" s="119" t="s">
        <v>32</v>
      </c>
      <c r="U1184" s="126" t="s">
        <v>293</v>
      </c>
      <c r="V1184" s="127">
        <v>4600</v>
      </c>
      <c r="W1184" s="17">
        <f t="shared" si="108"/>
        <v>11180206</v>
      </c>
    </row>
    <row r="1185" spans="14:23" ht="24.95" customHeight="1">
      <c r="N1185" s="9">
        <v>18</v>
      </c>
      <c r="O1185" s="16" t="str">
        <f t="shared" si="107"/>
        <v>180207سفيد كاري با گچ گيبتن روي سطوح بتني.‏</v>
      </c>
      <c r="P1185" s="115" t="s">
        <v>1651</v>
      </c>
      <c r="Q1185" s="9">
        <v>18</v>
      </c>
      <c r="R1185" s="9" t="s">
        <v>28</v>
      </c>
      <c r="S1185" s="9" t="s">
        <v>277</v>
      </c>
      <c r="T1185" s="119" t="s">
        <v>33</v>
      </c>
      <c r="U1185" s="126" t="s">
        <v>275</v>
      </c>
      <c r="V1185" s="127">
        <v>38400</v>
      </c>
      <c r="W1185" s="17">
        <f t="shared" si="108"/>
        <v>11180207</v>
      </c>
    </row>
    <row r="1186" spans="14:23" ht="24.95" customHeight="1">
      <c r="N1186" s="9">
        <v>18</v>
      </c>
      <c r="O1186" s="16" t="str">
        <f t="shared" si="107"/>
        <v>180301زخمي كردن يا ملات پاشي روي سطوح بتني به ‏منظور اجراي اندود.‏</v>
      </c>
      <c r="P1186" s="115" t="s">
        <v>1652</v>
      </c>
      <c r="Q1186" s="9">
        <v>18</v>
      </c>
      <c r="R1186" s="9" t="s">
        <v>28</v>
      </c>
      <c r="S1186" s="9" t="s">
        <v>277</v>
      </c>
      <c r="T1186" s="119" t="s">
        <v>34</v>
      </c>
      <c r="U1186" s="126" t="s">
        <v>275</v>
      </c>
      <c r="V1186" s="127">
        <v>5140</v>
      </c>
      <c r="W1186" s="17">
        <f t="shared" si="108"/>
        <v>11180301</v>
      </c>
    </row>
    <row r="1187" spans="14:23" ht="24.95" customHeight="1">
      <c r="N1187" s="9">
        <v>18</v>
      </c>
      <c r="O1187" s="16" t="str">
        <f t="shared" si="107"/>
        <v>180302شمشه گيري سطوح قايم و سقفها، با ملات ماسه ‏سيمان1:4.‏</v>
      </c>
      <c r="P1187" s="115" t="s">
        <v>1653</v>
      </c>
      <c r="Q1187" s="9">
        <v>18</v>
      </c>
      <c r="R1187" s="9" t="s">
        <v>28</v>
      </c>
      <c r="S1187" s="9" t="s">
        <v>277</v>
      </c>
      <c r="T1187" s="119" t="s">
        <v>35</v>
      </c>
      <c r="U1187" s="126" t="s">
        <v>275</v>
      </c>
      <c r="V1187" s="127">
        <v>10600</v>
      </c>
      <c r="W1187" s="17">
        <f t="shared" si="108"/>
        <v>11180302</v>
      </c>
    </row>
    <row r="1188" spans="14:23" ht="24.95" customHeight="1">
      <c r="N1188" s="9">
        <v>18</v>
      </c>
      <c r="O1188" s="16" t="str">
        <f t="shared" si="107"/>
        <v>180303اندود سيماني به ضخامت حدود يك سانتيمتر روي ‏سطوح قايم، با ملات ماسه سيمان 1:4.‏</v>
      </c>
      <c r="P1188" s="115" t="s">
        <v>1654</v>
      </c>
      <c r="Q1188" s="9">
        <v>18</v>
      </c>
      <c r="R1188" s="9" t="s">
        <v>28</v>
      </c>
      <c r="S1188" s="9" t="s">
        <v>277</v>
      </c>
      <c r="T1188" s="119" t="s">
        <v>882</v>
      </c>
      <c r="U1188" s="126" t="s">
        <v>275</v>
      </c>
      <c r="V1188" s="127">
        <v>35900</v>
      </c>
      <c r="W1188" s="17">
        <f t="shared" si="108"/>
        <v>11180303</v>
      </c>
    </row>
    <row r="1189" spans="14:23" ht="24.95" customHeight="1">
      <c r="N1189" s="9">
        <v>18</v>
      </c>
      <c r="O1189" s="16" t="str">
        <f t="shared" si="107"/>
        <v>180304اندود سيماني به ضخامت حدود 2 سانتيمتر، روي ‏سطوح قايم، با ملات ماسه سيمان 1:4.‏</v>
      </c>
      <c r="P1189" s="115" t="s">
        <v>1655</v>
      </c>
      <c r="Q1189" s="9">
        <v>18</v>
      </c>
      <c r="R1189" s="9" t="s">
        <v>28</v>
      </c>
      <c r="S1189" s="9" t="s">
        <v>277</v>
      </c>
      <c r="T1189" s="119" t="s">
        <v>883</v>
      </c>
      <c r="U1189" s="126" t="s">
        <v>275</v>
      </c>
      <c r="V1189" s="127">
        <v>48100</v>
      </c>
      <c r="W1189" s="17">
        <f t="shared" si="108"/>
        <v>11180304</v>
      </c>
    </row>
    <row r="1190" spans="14:23" ht="24.95" customHeight="1">
      <c r="N1190" s="9">
        <v>18</v>
      </c>
      <c r="O1190" s="16" t="str">
        <f t="shared" si="107"/>
        <v>180305اندود سيماني به ضخامت حدود 3 سانتيمتر، روي ‏سطوح قايم، با ملات ماسه سيمان 1:4.‏</v>
      </c>
      <c r="P1190" s="115" t="s">
        <v>1656</v>
      </c>
      <c r="Q1190" s="9">
        <v>18</v>
      </c>
      <c r="R1190" s="9" t="s">
        <v>28</v>
      </c>
      <c r="S1190" s="9" t="s">
        <v>277</v>
      </c>
      <c r="T1190" s="119" t="s">
        <v>884</v>
      </c>
      <c r="U1190" s="126" t="s">
        <v>275</v>
      </c>
      <c r="V1190" s="127">
        <v>58800</v>
      </c>
      <c r="W1190" s="17">
        <f t="shared" si="108"/>
        <v>11180305</v>
      </c>
    </row>
    <row r="1191" spans="14:23" ht="24.95" customHeight="1">
      <c r="N1191" s="9">
        <v>18</v>
      </c>
      <c r="O1191" s="16" t="str">
        <f t="shared" si="107"/>
        <v>180306اندود سيماني به ضخامت حدود 4 سانتيمتر، روي ‏سطوح قايم، با ملات ماسه سيمان 1:4.‏</v>
      </c>
      <c r="P1191" s="115" t="s">
        <v>1657</v>
      </c>
      <c r="Q1191" s="9">
        <v>18</v>
      </c>
      <c r="R1191" s="9" t="s">
        <v>28</v>
      </c>
      <c r="S1191" s="9" t="s">
        <v>277</v>
      </c>
      <c r="T1191" s="119" t="s">
        <v>885</v>
      </c>
      <c r="U1191" s="126" t="s">
        <v>275</v>
      </c>
      <c r="V1191" s="127">
        <v>70900</v>
      </c>
      <c r="W1191" s="17">
        <f t="shared" si="108"/>
        <v>11180306</v>
      </c>
    </row>
    <row r="1192" spans="14:23" ht="24.95" customHeight="1">
      <c r="N1192" s="9">
        <v>18</v>
      </c>
      <c r="O1192" s="16" t="str">
        <f t="shared" si="107"/>
        <v>180307اندود سيماني با ملات ماسه سيمان 1:4 به ضخامت ‏حدود يك سانتيمتر، روي سطوح افقي.‏</v>
      </c>
      <c r="P1192" s="115" t="s">
        <v>1658</v>
      </c>
      <c r="Q1192" s="9">
        <v>18</v>
      </c>
      <c r="R1192" s="9" t="s">
        <v>28</v>
      </c>
      <c r="S1192" s="9" t="s">
        <v>277</v>
      </c>
      <c r="T1192" s="119" t="s">
        <v>886</v>
      </c>
      <c r="U1192" s="126" t="s">
        <v>275</v>
      </c>
      <c r="V1192" s="127">
        <v>29700</v>
      </c>
      <c r="W1192" s="17">
        <f t="shared" si="108"/>
        <v>11180307</v>
      </c>
    </row>
    <row r="1193" spans="14:23" ht="24.95" customHeight="1">
      <c r="N1193" s="9">
        <v>18</v>
      </c>
      <c r="O1193" s="16" t="str">
        <f t="shared" si="107"/>
        <v>180308اندود سيماني با ملات ماسه سيمان 1:4 به ضخامت ‏حدود 2 سانتيمتر، روي سطوح افقي.‏</v>
      </c>
      <c r="P1193" s="115" t="s">
        <v>1659</v>
      </c>
      <c r="Q1193" s="9">
        <v>18</v>
      </c>
      <c r="R1193" s="9" t="s">
        <v>28</v>
      </c>
      <c r="S1193" s="9" t="s">
        <v>277</v>
      </c>
      <c r="T1193" s="119" t="s">
        <v>887</v>
      </c>
      <c r="U1193" s="126" t="s">
        <v>275</v>
      </c>
      <c r="V1193" s="127">
        <v>39700</v>
      </c>
      <c r="W1193" s="17">
        <f t="shared" si="108"/>
        <v>11180308</v>
      </c>
    </row>
    <row r="1194" spans="14:23" ht="24.95" customHeight="1">
      <c r="N1194" s="9">
        <v>18</v>
      </c>
      <c r="O1194" s="16" t="str">
        <f t="shared" si="107"/>
        <v>180309اندود سيماني با ملات ماسه سيمان 1:4 به ضخامت ‏حدود 3 سانتيمتر، روي سطوح افقي.‏</v>
      </c>
      <c r="P1194" s="115" t="s">
        <v>1660</v>
      </c>
      <c r="Q1194" s="9">
        <v>18</v>
      </c>
      <c r="R1194" s="9" t="s">
        <v>28</v>
      </c>
      <c r="S1194" s="9" t="s">
        <v>277</v>
      </c>
      <c r="T1194" s="119" t="s">
        <v>888</v>
      </c>
      <c r="U1194" s="126" t="s">
        <v>275</v>
      </c>
      <c r="V1194" s="127">
        <v>49200</v>
      </c>
      <c r="W1194" s="17">
        <f t="shared" si="108"/>
        <v>11180309</v>
      </c>
    </row>
    <row r="1195" spans="14:23" ht="24.95" customHeight="1">
      <c r="N1195" s="9">
        <v>18</v>
      </c>
      <c r="O1195" s="16" t="str">
        <f t="shared" si="107"/>
        <v>180310اندود سيماني با ملات ماسه سيمان 1:4 به ضخامت ‏حدود 4 سانتيمتر، روي سطوح افقي.‏</v>
      </c>
      <c r="P1195" s="115" t="s">
        <v>1661</v>
      </c>
      <c r="Q1195" s="9">
        <v>18</v>
      </c>
      <c r="R1195" s="9" t="s">
        <v>28</v>
      </c>
      <c r="S1195" s="9" t="s">
        <v>277</v>
      </c>
      <c r="T1195" s="119" t="s">
        <v>889</v>
      </c>
      <c r="U1195" s="126" t="s">
        <v>275</v>
      </c>
      <c r="V1195" s="127">
        <v>60900</v>
      </c>
      <c r="W1195" s="17">
        <f t="shared" si="108"/>
        <v>11180310</v>
      </c>
    </row>
    <row r="1196" spans="14:23" ht="24.95" customHeight="1">
      <c r="N1196" s="9">
        <v>18</v>
      </c>
      <c r="O1196" s="16" t="str">
        <f t="shared" si="107"/>
        <v>180311اندود سيماني با ملات ماسه سيمان 1:4 به ضخامت ‏حدود يك سانتيمتر، براي زير سقف.‏</v>
      </c>
      <c r="P1196" s="115" t="s">
        <v>1662</v>
      </c>
      <c r="Q1196" s="9">
        <v>18</v>
      </c>
      <c r="R1196" s="9" t="s">
        <v>28</v>
      </c>
      <c r="S1196" s="9" t="s">
        <v>277</v>
      </c>
      <c r="T1196" s="119" t="s">
        <v>890</v>
      </c>
      <c r="U1196" s="126" t="s">
        <v>275</v>
      </c>
      <c r="V1196" s="127">
        <v>52600</v>
      </c>
      <c r="W1196" s="17">
        <f t="shared" si="108"/>
        <v>11180311</v>
      </c>
    </row>
    <row r="1197" spans="14:23" ht="24.95" customHeight="1">
      <c r="N1197" s="9">
        <v>18</v>
      </c>
      <c r="O1197" s="16" t="str">
        <f t="shared" si="107"/>
        <v>180312اندود سيماني با ملات ماسه سيمان 1:4 به ضخامت ‏حدود 2 سانتيمتر، براي زير سقف.‏</v>
      </c>
      <c r="P1197" s="115" t="s">
        <v>1663</v>
      </c>
      <c r="Q1197" s="9">
        <v>18</v>
      </c>
      <c r="R1197" s="9" t="s">
        <v>28</v>
      </c>
      <c r="S1197" s="9" t="s">
        <v>277</v>
      </c>
      <c r="T1197" s="119" t="s">
        <v>891</v>
      </c>
      <c r="U1197" s="126" t="s">
        <v>275</v>
      </c>
      <c r="V1197" s="127">
        <v>68500</v>
      </c>
      <c r="W1197" s="17">
        <f t="shared" si="108"/>
        <v>11180312</v>
      </c>
    </row>
    <row r="1198" spans="14:23" ht="24.95" customHeight="1">
      <c r="N1198" s="9">
        <v>18</v>
      </c>
      <c r="O1198" s="16" t="str">
        <f t="shared" si="107"/>
        <v>180313اندود سيماني با ملات ماسه سيمان 1:4 به ضخامت ‏حدود 3 سانتيمتر، براي زير سقف.‏</v>
      </c>
      <c r="P1198" s="115" t="s">
        <v>1664</v>
      </c>
      <c r="Q1198" s="9">
        <v>18</v>
      </c>
      <c r="R1198" s="9" t="s">
        <v>28</v>
      </c>
      <c r="S1198" s="9" t="s">
        <v>277</v>
      </c>
      <c r="T1198" s="119" t="s">
        <v>892</v>
      </c>
      <c r="U1198" s="126" t="s">
        <v>275</v>
      </c>
      <c r="V1198" s="127">
        <v>86400</v>
      </c>
      <c r="W1198" s="17">
        <f t="shared" si="108"/>
        <v>11180313</v>
      </c>
    </row>
    <row r="1199" spans="14:23" ht="24.95" customHeight="1">
      <c r="N1199" s="9">
        <v>18</v>
      </c>
      <c r="O1199" s="16" t="str">
        <f t="shared" si="107"/>
        <v>180314اندود سيماني با ملات ماسه سيمان 1:4 به ضخامت ‏حدود 4 سانتيمتر، براي زير سقف.‏</v>
      </c>
      <c r="P1199" s="115" t="s">
        <v>1665</v>
      </c>
      <c r="Q1199" s="9">
        <v>18</v>
      </c>
      <c r="R1199" s="9" t="s">
        <v>28</v>
      </c>
      <c r="S1199" s="9" t="s">
        <v>277</v>
      </c>
      <c r="T1199" s="119" t="s">
        <v>893</v>
      </c>
      <c r="U1199" s="126" t="s">
        <v>275</v>
      </c>
      <c r="V1199" s="127">
        <v>116500</v>
      </c>
      <c r="W1199" s="17">
        <f t="shared" si="108"/>
        <v>11180314</v>
      </c>
    </row>
    <row r="1200" spans="14:23" ht="24.95" customHeight="1">
      <c r="N1200" s="9">
        <v>18</v>
      </c>
      <c r="O1200" s="16" t="str">
        <f t="shared" si="107"/>
        <v>180315اضافه بها نسبت به رديف‌هاي 180303 تا180310، ‏چنانچه ملات با تارد 1:2:8 به جاي ملات ماسه ‏سيمان 1:4 مصرف شود، براي هر يك سانتيمتر ‏ضخامت اندود يك مرتبه.‏</v>
      </c>
      <c r="P1200" s="115" t="s">
        <v>1666</v>
      </c>
      <c r="Q1200" s="9">
        <v>18</v>
      </c>
      <c r="R1200" s="9" t="s">
        <v>28</v>
      </c>
      <c r="S1200" s="9" t="s">
        <v>277</v>
      </c>
      <c r="T1200" s="119" t="s">
        <v>2371</v>
      </c>
      <c r="U1200" s="126" t="s">
        <v>275</v>
      </c>
      <c r="V1200" s="127">
        <v>70</v>
      </c>
      <c r="W1200" s="17">
        <f t="shared" si="108"/>
        <v>11180315</v>
      </c>
    </row>
    <row r="1201" spans="14:23" ht="24.95" customHeight="1">
      <c r="N1201" s="9">
        <v>18</v>
      </c>
      <c r="O1201" s="16" t="str">
        <f t="shared" si="107"/>
        <v>180316اضافه بها نسبت به رديف‌هاي 180303 تا180310 ، ‏چنانچه ملات ماسه آهك 1:3 به جاي ملات ماسه ‏سيمان 1:4 مصرف شود، براي هر يك سانتيمتر ‏ضخامت اندود يك مرتبه.‏</v>
      </c>
      <c r="P1201" s="115" t="s">
        <v>1667</v>
      </c>
      <c r="Q1201" s="9">
        <v>18</v>
      </c>
      <c r="R1201" s="9" t="s">
        <v>28</v>
      </c>
      <c r="S1201" s="9" t="s">
        <v>277</v>
      </c>
      <c r="T1201" s="119" t="s">
        <v>2372</v>
      </c>
      <c r="U1201" s="126" t="s">
        <v>275</v>
      </c>
      <c r="V1201" s="127">
        <v>1</v>
      </c>
      <c r="W1201" s="17">
        <f t="shared" si="108"/>
        <v>11180316</v>
      </c>
    </row>
    <row r="1202" spans="14:23" ht="24.95" customHeight="1">
      <c r="N1202" s="9">
        <v>18</v>
      </c>
      <c r="O1202" s="16" t="str">
        <f t="shared" si="107"/>
        <v>180317اضافه بها براي اندودهاي با ملات ماسه سيمان يا با ‏تارد، در صورتي كه سطح روي آن ليسه اي و ‏پرداخت شود.‏</v>
      </c>
      <c r="P1202" s="115" t="s">
        <v>1668</v>
      </c>
      <c r="Q1202" s="9">
        <v>18</v>
      </c>
      <c r="R1202" s="9" t="s">
        <v>28</v>
      </c>
      <c r="S1202" s="9" t="s">
        <v>277</v>
      </c>
      <c r="T1202" s="119" t="s">
        <v>894</v>
      </c>
      <c r="U1202" s="126" t="s">
        <v>275</v>
      </c>
      <c r="V1202" s="127">
        <v>5870</v>
      </c>
      <c r="W1202" s="17">
        <f t="shared" si="108"/>
        <v>11180317</v>
      </c>
    </row>
    <row r="1203" spans="14:23" ht="24.95" customHeight="1">
      <c r="N1203" s="9">
        <v>18</v>
      </c>
      <c r="O1203" s="16" t="str">
        <f t="shared" si="107"/>
        <v>180318تهیه واجرای بتن به عیار 350 کیلوگرم سیمان با روش پاششی با دستگاه، به ازای هر یک سانتیمتر تا ضخامت سه سانتیمتر.</v>
      </c>
      <c r="P1203" s="116" t="s">
        <v>1669</v>
      </c>
      <c r="Q1203" s="9">
        <v>18</v>
      </c>
      <c r="R1203" s="9" t="s">
        <v>28</v>
      </c>
      <c r="S1203" s="9" t="s">
        <v>277</v>
      </c>
      <c r="T1203" s="120" t="s">
        <v>979</v>
      </c>
      <c r="U1203" s="128" t="s">
        <v>275</v>
      </c>
      <c r="V1203" s="129">
        <v>23500</v>
      </c>
      <c r="W1203" s="17">
        <f t="shared" si="108"/>
        <v>11180318</v>
      </c>
    </row>
    <row r="1204" spans="14:23" ht="24.95" customHeight="1">
      <c r="N1204" s="9">
        <v>18</v>
      </c>
      <c r="O1204" s="16" t="str">
        <f t="shared" si="107"/>
        <v>180319اضافه بها به ردیف 180318 برای ضخامت های بیش از سه سانتیمتر به ازای هر ده سانتیمتر</v>
      </c>
      <c r="P1204" s="116" t="s">
        <v>1670</v>
      </c>
      <c r="Q1204" s="9">
        <v>18</v>
      </c>
      <c r="R1204" s="9" t="s">
        <v>28</v>
      </c>
      <c r="S1204" s="9" t="s">
        <v>277</v>
      </c>
      <c r="T1204" s="120" t="s">
        <v>980</v>
      </c>
      <c r="U1204" s="128" t="s">
        <v>275</v>
      </c>
      <c r="V1204" s="129">
        <v>17100</v>
      </c>
      <c r="W1204" s="17">
        <f t="shared" si="108"/>
        <v>11180319</v>
      </c>
    </row>
    <row r="1205" spans="14:23" ht="24.95" customHeight="1">
      <c r="N1205" s="9">
        <v>18</v>
      </c>
      <c r="O1205" s="16" t="str">
        <f t="shared" si="107"/>
        <v>180401اندود تخته ماله اي (قشر رويه) در يكدست، به ‏ضخامت حدود 0.5 سانتيمتر، روي سطوح قايم و ‏افقي با ملات سيمان، پودر و خاك سنگ 1:1:3.‏</v>
      </c>
      <c r="P1205" s="115" t="s">
        <v>1671</v>
      </c>
      <c r="Q1205" s="9">
        <v>18</v>
      </c>
      <c r="R1205" s="9" t="s">
        <v>28</v>
      </c>
      <c r="S1205" s="9" t="s">
        <v>277</v>
      </c>
      <c r="T1205" s="119" t="s">
        <v>2161</v>
      </c>
      <c r="U1205" s="126" t="s">
        <v>275</v>
      </c>
      <c r="V1205" s="127">
        <v>31900</v>
      </c>
      <c r="W1205" s="17">
        <f t="shared" si="108"/>
        <v>11180401</v>
      </c>
    </row>
    <row r="1206" spans="14:23" ht="24.95" customHeight="1">
      <c r="N1206" s="9">
        <v>18</v>
      </c>
      <c r="O1206" s="16" t="str">
        <f t="shared" si="107"/>
        <v>180402اندود تخته ماله اي (قشر رويه) در يك دست، به ‏ضخامت حدود 0.5 سانتيمتر، زير سقفها با ملات ‏سيمان، پودر و خاك، سنگ 1:1:3.‏</v>
      </c>
      <c r="P1206" s="115" t="s">
        <v>1672</v>
      </c>
      <c r="Q1206" s="9">
        <v>18</v>
      </c>
      <c r="R1206" s="9" t="s">
        <v>28</v>
      </c>
      <c r="S1206" s="9" t="s">
        <v>277</v>
      </c>
      <c r="T1206" s="119" t="s">
        <v>2162</v>
      </c>
      <c r="U1206" s="126" t="s">
        <v>275</v>
      </c>
      <c r="V1206" s="127">
        <v>46600</v>
      </c>
      <c r="W1206" s="17">
        <f t="shared" si="108"/>
        <v>11180402</v>
      </c>
    </row>
    <row r="1207" spans="14:23" ht="24.95" customHeight="1">
      <c r="N1207" s="9">
        <v>18</v>
      </c>
      <c r="O1207" s="16" t="str">
        <f t="shared" si="107"/>
        <v>180403اضافه بها نسبت به رديف‌هاي 180401 و 180402، ‏در صورتي كه، به جاي سيمان پرتلند از سيمان سفيد ‏استفاده شود.‏</v>
      </c>
      <c r="P1207" s="115" t="s">
        <v>1673</v>
      </c>
      <c r="Q1207" s="9">
        <v>18</v>
      </c>
      <c r="R1207" s="9" t="s">
        <v>28</v>
      </c>
      <c r="S1207" s="9" t="s">
        <v>277</v>
      </c>
      <c r="T1207" s="119" t="s">
        <v>895</v>
      </c>
      <c r="U1207" s="126" t="s">
        <v>275</v>
      </c>
      <c r="V1207" s="127">
        <v>1210</v>
      </c>
      <c r="W1207" s="17">
        <f t="shared" si="108"/>
        <v>11180403</v>
      </c>
    </row>
    <row r="1208" spans="14:23" ht="24.95" customHeight="1">
      <c r="N1208" s="9">
        <v>18</v>
      </c>
      <c r="O1208" s="16" t="str">
        <f t="shared" si="107"/>
        <v>180404اضافه بها به رديف‌هاي 180401 و180402، در ‏صورت مصرف سيمان رنگي، به غير از سيمان سفيد.‏</v>
      </c>
      <c r="P1208" s="115" t="s">
        <v>1674</v>
      </c>
      <c r="Q1208" s="9">
        <v>18</v>
      </c>
      <c r="R1208" s="9" t="s">
        <v>28</v>
      </c>
      <c r="S1208" s="9" t="s">
        <v>277</v>
      </c>
      <c r="T1208" s="119" t="s">
        <v>896</v>
      </c>
      <c r="U1208" s="126" t="s">
        <v>275</v>
      </c>
      <c r="V1208" s="127">
        <v>1170</v>
      </c>
      <c r="W1208" s="17">
        <f t="shared" si="108"/>
        <v>11180404</v>
      </c>
    </row>
    <row r="1209" spans="14:23" ht="24.95" customHeight="1">
      <c r="N1209" s="9">
        <v>18</v>
      </c>
      <c r="O1209" s="16" t="str">
        <f t="shared" si="107"/>
        <v>180501اندود تگرگي (قشر رويه)، در يك دست به ضخامت ‏حدود 2 ميليمتر با ملات سيمان و پودر و خاك سنگ ‏‏1:1:3 براي سطوح قايم و افقي و يا زير سقف.‏</v>
      </c>
      <c r="P1209" s="115" t="s">
        <v>1675</v>
      </c>
      <c r="Q1209" s="9">
        <v>18</v>
      </c>
      <c r="R1209" s="9" t="s">
        <v>28</v>
      </c>
      <c r="S1209" s="9" t="s">
        <v>277</v>
      </c>
      <c r="T1209" s="119" t="s">
        <v>897</v>
      </c>
      <c r="U1209" s="126" t="s">
        <v>275</v>
      </c>
      <c r="V1209" s="127">
        <v>22700</v>
      </c>
      <c r="W1209" s="17">
        <f t="shared" si="108"/>
        <v>11180501</v>
      </c>
    </row>
    <row r="1210" spans="14:23" ht="24.95" customHeight="1">
      <c r="N1210" s="9">
        <v>18</v>
      </c>
      <c r="O1210" s="16" t="str">
        <f t="shared" si="107"/>
        <v>180502اندود تگرگي (قشررويه)، در يك دست به ضخامت ‏حدود 2 ميليمتر با ملات سيمان سفيد و پودر و خاك ‏سنگ 1:1:3 براي سطوح قايم و افقي و يا زير سقف، ‏با استفاده از مواد رنگي در صورت لزوم.‏</v>
      </c>
      <c r="P1210" s="115" t="s">
        <v>1676</v>
      </c>
      <c r="Q1210" s="9">
        <v>18</v>
      </c>
      <c r="R1210" s="9" t="s">
        <v>28</v>
      </c>
      <c r="S1210" s="9" t="s">
        <v>277</v>
      </c>
      <c r="T1210" s="119" t="s">
        <v>898</v>
      </c>
      <c r="U1210" s="126" t="s">
        <v>275</v>
      </c>
      <c r="V1210" s="127">
        <v>28300</v>
      </c>
      <c r="W1210" s="17">
        <f t="shared" si="108"/>
        <v>11180502</v>
      </c>
    </row>
    <row r="1211" spans="14:23" ht="24.95" customHeight="1">
      <c r="N1211" s="9">
        <v>18</v>
      </c>
      <c r="O1211" s="16" t="str">
        <f t="shared" si="107"/>
        <v>180503اندود تگرگي (قشر رويه)، در يك دست به ضخامت ‏حدود 2 ميليمتر با ملات سيمان رنگي (غيرازسفيد) و ‏پودر و خاك سنگ 1:1:3 براي سطوح قايم و افقي و ‏يا زير سقف.‏</v>
      </c>
      <c r="P1211" s="115" t="s">
        <v>1677</v>
      </c>
      <c r="Q1211" s="9">
        <v>18</v>
      </c>
      <c r="R1211" s="9" t="s">
        <v>28</v>
      </c>
      <c r="S1211" s="9" t="s">
        <v>277</v>
      </c>
      <c r="T1211" s="119" t="s">
        <v>899</v>
      </c>
      <c r="U1211" s="126" t="s">
        <v>275</v>
      </c>
      <c r="V1211" s="127">
        <v>20300</v>
      </c>
      <c r="W1211" s="17">
        <f t="shared" si="108"/>
        <v>11180503</v>
      </c>
    </row>
    <row r="1212" spans="14:23" ht="24.95" customHeight="1">
      <c r="N1212" s="9">
        <v>18</v>
      </c>
      <c r="O1212" s="16" t="str">
        <f t="shared" si="107"/>
        <v>180504تهيه مصالح و اجراي نما سازي رزيني تركيبي از نوع ‏روغني (آلكيدي بلند روغن).‏</v>
      </c>
      <c r="P1212" s="115" t="s">
        <v>1678</v>
      </c>
      <c r="Q1212" s="9">
        <v>18</v>
      </c>
      <c r="R1212" s="9" t="s">
        <v>28</v>
      </c>
      <c r="S1212" s="9" t="s">
        <v>277</v>
      </c>
      <c r="T1212" s="119" t="s">
        <v>900</v>
      </c>
      <c r="U1212" s="126" t="s">
        <v>275</v>
      </c>
      <c r="V1212" s="127">
        <v>49400</v>
      </c>
      <c r="W1212" s="17">
        <f t="shared" si="108"/>
        <v>11180504</v>
      </c>
    </row>
    <row r="1213" spans="14:23" ht="24.95" customHeight="1">
      <c r="N1213" s="9">
        <v>18</v>
      </c>
      <c r="O1213" s="16" t="str">
        <f t="shared" si="107"/>
        <v>180505تهيه مصالح و اجراي نما سازي رزيني تركيبي از نوع ‏امولزيوني هم‌ بسپار (كوپليمر) براي داخل ساختمان.‏</v>
      </c>
      <c r="P1213" s="115" t="s">
        <v>1679</v>
      </c>
      <c r="Q1213" s="9">
        <v>18</v>
      </c>
      <c r="R1213" s="9" t="s">
        <v>28</v>
      </c>
      <c r="S1213" s="9" t="s">
        <v>277</v>
      </c>
      <c r="T1213" s="119" t="s">
        <v>901</v>
      </c>
      <c r="U1213" s="126" t="s">
        <v>275</v>
      </c>
      <c r="V1213" s="127">
        <v>39700</v>
      </c>
      <c r="W1213" s="17">
        <f t="shared" si="108"/>
        <v>11180505</v>
      </c>
    </row>
    <row r="1214" spans="14:23" ht="24.95" customHeight="1">
      <c r="N1214" s="9">
        <v>18</v>
      </c>
      <c r="O1214" s="16" t="str">
        <f t="shared" si="107"/>
        <v>180601نماسازي چكشي سطوح قايم و افقي (قشر رويه)، به ‏ضخامت 1 تا 1.5 سانتيمتر، با ملات موزاييك‏</v>
      </c>
      <c r="P1214" s="115" t="s">
        <v>1680</v>
      </c>
      <c r="Q1214" s="9">
        <v>18</v>
      </c>
      <c r="R1214" s="9" t="s">
        <v>28</v>
      </c>
      <c r="S1214" s="9" t="s">
        <v>277</v>
      </c>
      <c r="T1214" s="119" t="s">
        <v>2163</v>
      </c>
      <c r="U1214" s="126" t="s">
        <v>275</v>
      </c>
      <c r="V1214" s="127">
        <v>190500</v>
      </c>
      <c r="W1214" s="17">
        <f t="shared" si="108"/>
        <v>11180601</v>
      </c>
    </row>
    <row r="1215" spans="14:23" ht="24.95" customHeight="1">
      <c r="N1215" s="9">
        <v>18</v>
      </c>
      <c r="O1215" s="16" t="str">
        <f t="shared" si="107"/>
        <v>180602نماسازي چكشي سطوح قايم و افقي (قشر رويه) به ‏ضخامت 1 تا 1.5 سانتيمتر، با ملات سيمان، پودر و ‏خاك سنگ 1:1:3.‏</v>
      </c>
      <c r="P1215" s="115" t="s">
        <v>1681</v>
      </c>
      <c r="Q1215" s="9">
        <v>18</v>
      </c>
      <c r="R1215" s="9" t="s">
        <v>28</v>
      </c>
      <c r="S1215" s="9" t="s">
        <v>277</v>
      </c>
      <c r="T1215" s="119" t="s">
        <v>2164</v>
      </c>
      <c r="U1215" s="126" t="s">
        <v>275</v>
      </c>
      <c r="V1215" s="127">
        <v>190000</v>
      </c>
      <c r="W1215" s="17">
        <f t="shared" si="108"/>
        <v>11180602</v>
      </c>
    </row>
    <row r="1216" spans="14:23" ht="24.95" customHeight="1">
      <c r="N1216" s="9">
        <v>18</v>
      </c>
      <c r="O1216" s="16" t="str">
        <f t="shared" si="107"/>
        <v>180603نما سازي موزاييكي روي سطوح قايم و افقي (قشر ‏رويه)، به ضخامت 1 تا 1.5 سانتيمتر با ملات ‏موزاييك 2.5:2.5:1 همراه با شمشه‌گيري شيشه اي ‏با شيشه حدود 6 ميليمتر و ساييدن آن.‏</v>
      </c>
      <c r="P1216" s="115" t="s">
        <v>1682</v>
      </c>
      <c r="Q1216" s="9">
        <v>18</v>
      </c>
      <c r="R1216" s="9" t="s">
        <v>28</v>
      </c>
      <c r="S1216" s="9" t="s">
        <v>277</v>
      </c>
      <c r="T1216" s="119" t="s">
        <v>2165</v>
      </c>
      <c r="U1216" s="126" t="s">
        <v>275</v>
      </c>
      <c r="V1216" s="127">
        <v>245500</v>
      </c>
      <c r="W1216" s="17">
        <f t="shared" si="108"/>
        <v>11180603</v>
      </c>
    </row>
    <row r="1217" spans="14:23" ht="24.95" customHeight="1">
      <c r="N1217" s="9">
        <v>18</v>
      </c>
      <c r="O1217" s="16" t="str">
        <f t="shared" si="107"/>
        <v>180604نما سازي موزاييكي شسته (قشر رويه) روي سطوح ‏قايم و افقي به ضخامت 1 تا 1.5 سانتيمتر با ملات ‏موزاييك 2.5:2.5:1 و شمشه‌گيري شيشه اي با شيشه ‏حدود 6 ميليمتري و شستن آن.‏</v>
      </c>
      <c r="P1217" s="115" t="s">
        <v>1683</v>
      </c>
      <c r="Q1217" s="9">
        <v>18</v>
      </c>
      <c r="R1217" s="9" t="s">
        <v>28</v>
      </c>
      <c r="S1217" s="9" t="s">
        <v>277</v>
      </c>
      <c r="T1217" s="119" t="s">
        <v>2166</v>
      </c>
      <c r="U1217" s="126" t="s">
        <v>275</v>
      </c>
      <c r="V1217" s="127">
        <v>194500</v>
      </c>
      <c r="W1217" s="17">
        <f t="shared" si="108"/>
        <v>11180604</v>
      </c>
    </row>
    <row r="1218" spans="14:23" ht="24.95" customHeight="1">
      <c r="N1218" s="9">
        <v>18</v>
      </c>
      <c r="O1218" s="16" t="str">
        <f t="shared" si="107"/>
        <v>180605اضافه بها به رديف‌هاي 180601 تا 180604، در ‏صورتي كه به جاي سيمان پرتلند سيمان سفيد مصرف ‏شود.‏</v>
      </c>
      <c r="P1218" s="115" t="s">
        <v>1684</v>
      </c>
      <c r="Q1218" s="9">
        <v>18</v>
      </c>
      <c r="R1218" s="9" t="s">
        <v>28</v>
      </c>
      <c r="S1218" s="9" t="s">
        <v>277</v>
      </c>
      <c r="T1218" s="119" t="s">
        <v>902</v>
      </c>
      <c r="U1218" s="126" t="s">
        <v>275</v>
      </c>
      <c r="V1218" s="127">
        <v>3390</v>
      </c>
      <c r="W1218" s="17">
        <f t="shared" si="108"/>
        <v>11180605</v>
      </c>
    </row>
    <row r="1219" spans="14:23" ht="24.95" customHeight="1">
      <c r="N1219" s="9">
        <v>18</v>
      </c>
      <c r="O1219" s="16" t="str">
        <f t="shared" si="107"/>
        <v>180606اضافه بها به رديف‌هاي 180601 تا 180604، در ‏صورت مصرف سيمان رنگي به غير از سيمان سفيد.‏</v>
      </c>
      <c r="P1219" s="115" t="s">
        <v>1685</v>
      </c>
      <c r="Q1219" s="9">
        <v>18</v>
      </c>
      <c r="R1219" s="9" t="s">
        <v>28</v>
      </c>
      <c r="S1219" s="9" t="s">
        <v>277</v>
      </c>
      <c r="T1219" s="119" t="s">
        <v>903</v>
      </c>
      <c r="U1219" s="126" t="s">
        <v>275</v>
      </c>
      <c r="V1219" s="127">
        <v>3360</v>
      </c>
      <c r="W1219" s="17">
        <f t="shared" si="108"/>
        <v>11180606</v>
      </c>
    </row>
    <row r="1220" spans="14:23" ht="24.95" customHeight="1">
      <c r="N1220" s="9">
        <v>18</v>
      </c>
      <c r="O1220" s="16" t="str">
        <f t="shared" si="107"/>
        <v>180607كف سازي موزاييكي (قشررويه)، به ضخامت 1 تا ‏‏1.5 سانتيمتر، با ملات موزاييكي 2:1.5:1 و ساييدن ‏آن.‏</v>
      </c>
      <c r="P1220" s="115" t="s">
        <v>1686</v>
      </c>
      <c r="Q1220" s="9">
        <v>18</v>
      </c>
      <c r="R1220" s="9" t="s">
        <v>28</v>
      </c>
      <c r="S1220" s="9" t="s">
        <v>277</v>
      </c>
      <c r="T1220" s="119" t="s">
        <v>2167</v>
      </c>
      <c r="U1220" s="126" t="s">
        <v>275</v>
      </c>
      <c r="V1220" s="127">
        <v>65000</v>
      </c>
      <c r="W1220" s="17">
        <f t="shared" si="108"/>
        <v>11180607</v>
      </c>
    </row>
    <row r="1221" spans="14:23" ht="24.95" customHeight="1">
      <c r="N1221" s="9">
        <v>18</v>
      </c>
      <c r="O1221" s="16" t="str">
        <f t="shared" si="107"/>
        <v>180701تهيه مصالح و ساختن در پوش روي ديوار (يک طرفه ‏يا دو طرفه)، کف پنجره (داخل يا خارج)، با تعبيه آب ‏چكان، درز انبساط و قالب‌بندي، با ملات ماسه سيمان ‏‏1:6.‏</v>
      </c>
      <c r="P1221" s="115" t="s">
        <v>1687</v>
      </c>
      <c r="Q1221" s="9">
        <v>18</v>
      </c>
      <c r="R1221" s="9" t="s">
        <v>28</v>
      </c>
      <c r="S1221" s="9" t="s">
        <v>277</v>
      </c>
      <c r="T1221" s="119" t="s">
        <v>904</v>
      </c>
      <c r="U1221" s="126" t="s">
        <v>905</v>
      </c>
      <c r="V1221" s="127">
        <v>3478500</v>
      </c>
      <c r="W1221" s="17">
        <f t="shared" si="108"/>
        <v>11180701</v>
      </c>
    </row>
    <row r="1222" spans="14:23" ht="24.95" customHeight="1">
      <c r="N1222" s="9">
        <v>18</v>
      </c>
      <c r="O1222" s="16" t="str">
        <f t="shared" si="107"/>
        <v>180704تهيه مصالح و ساختن سايه‌بان بتني بالاي پنجره به ‏عيار250 كيلو سيمان در متر مكعب، با تعبيه آب ‏چكان و قالب‌بندي، به طور كامل (ميل گرد مصرفي از ‏رديف مربوط پرداخت مي‌شود).‏</v>
      </c>
      <c r="P1222" s="115" t="s">
        <v>1688</v>
      </c>
      <c r="Q1222" s="9">
        <v>18</v>
      </c>
      <c r="R1222" s="9" t="s">
        <v>28</v>
      </c>
      <c r="S1222" s="9" t="s">
        <v>277</v>
      </c>
      <c r="T1222" s="119" t="s">
        <v>906</v>
      </c>
      <c r="U1222" s="126" t="s">
        <v>905</v>
      </c>
      <c r="V1222" s="127">
        <v>5464000</v>
      </c>
      <c r="W1222" s="17">
        <f t="shared" si="108"/>
        <v>11180704</v>
      </c>
    </row>
    <row r="1223" spans="14:23" ht="24.95" customHeight="1">
      <c r="N1223" s="9">
        <v>18</v>
      </c>
      <c r="O1223" s="16" t="str">
        <f t="shared" si="107"/>
        <v>180801بند كشي توپر نماي آجري با ملات گچ و خاك.‏</v>
      </c>
      <c r="P1223" s="115" t="s">
        <v>1689</v>
      </c>
      <c r="Q1223" s="9">
        <v>18</v>
      </c>
      <c r="R1223" s="9" t="s">
        <v>28</v>
      </c>
      <c r="S1223" s="9" t="s">
        <v>277</v>
      </c>
      <c r="T1223" s="119" t="s">
        <v>907</v>
      </c>
      <c r="U1223" s="126" t="s">
        <v>275</v>
      </c>
      <c r="V1223" s="127">
        <v>29900</v>
      </c>
      <c r="W1223" s="17">
        <f t="shared" si="108"/>
        <v>11180801</v>
      </c>
    </row>
    <row r="1224" spans="14:23" ht="24.95" customHeight="1">
      <c r="N1224" s="9">
        <v>18</v>
      </c>
      <c r="O1224" s="16" t="str">
        <f t="shared" si="107"/>
        <v>180802بند كشي تو خالي نماي آجري با ملات گچ و خاك.‏</v>
      </c>
      <c r="P1224" s="115" t="s">
        <v>1690</v>
      </c>
      <c r="Q1224" s="9">
        <v>18</v>
      </c>
      <c r="R1224" s="9" t="s">
        <v>28</v>
      </c>
      <c r="S1224" s="9" t="s">
        <v>277</v>
      </c>
      <c r="T1224" s="119" t="s">
        <v>908</v>
      </c>
      <c r="U1224" s="126" t="s">
        <v>275</v>
      </c>
      <c r="V1224" s="127">
        <v>27500</v>
      </c>
      <c r="W1224" s="17">
        <f t="shared" si="108"/>
        <v>11180802</v>
      </c>
    </row>
    <row r="1225" spans="14:23" ht="24.95" customHeight="1">
      <c r="N1225" s="9">
        <v>18</v>
      </c>
      <c r="O1225" s="16" t="str">
        <f t="shared" si="107"/>
        <v>180803بند كشي توپر نماي آجري با ملات ماسه سيمان 1:4.‏</v>
      </c>
      <c r="P1225" s="115" t="s">
        <v>1691</v>
      </c>
      <c r="Q1225" s="9">
        <v>18</v>
      </c>
      <c r="R1225" s="9" t="s">
        <v>28</v>
      </c>
      <c r="S1225" s="9" t="s">
        <v>277</v>
      </c>
      <c r="T1225" s="119" t="s">
        <v>909</v>
      </c>
      <c r="U1225" s="126" t="s">
        <v>275</v>
      </c>
      <c r="V1225" s="127">
        <v>30700</v>
      </c>
      <c r="W1225" s="17">
        <f t="shared" si="108"/>
        <v>11180803</v>
      </c>
    </row>
    <row r="1226" spans="14:23" ht="24.95" customHeight="1">
      <c r="N1226" s="9">
        <v>18</v>
      </c>
      <c r="O1226" s="16" t="str">
        <f t="shared" si="107"/>
        <v>180804بند كشي توخالي نماي آجري با ملات ماسه سيمان ‏‏1:4.‏</v>
      </c>
      <c r="P1226" s="115" t="s">
        <v>1692</v>
      </c>
      <c r="Q1226" s="9">
        <v>18</v>
      </c>
      <c r="R1226" s="9" t="s">
        <v>28</v>
      </c>
      <c r="S1226" s="9" t="s">
        <v>277</v>
      </c>
      <c r="T1226" s="119" t="s">
        <v>910</v>
      </c>
      <c r="U1226" s="126" t="s">
        <v>275</v>
      </c>
      <c r="V1226" s="127">
        <v>26500</v>
      </c>
      <c r="W1226" s="17">
        <f t="shared" si="108"/>
        <v>11180804</v>
      </c>
    </row>
    <row r="1227" spans="14:23" ht="24.95" customHeight="1">
      <c r="N1227" s="9">
        <v>18</v>
      </c>
      <c r="O1227" s="16" t="str">
        <f t="shared" si="107"/>
        <v>180805بند كشي نماي بلوك سيماني با ملات ماسه سيمان ‏‏1:4.‏</v>
      </c>
      <c r="P1227" s="115" t="s">
        <v>1693</v>
      </c>
      <c r="Q1227" s="9">
        <v>18</v>
      </c>
      <c r="R1227" s="9" t="s">
        <v>28</v>
      </c>
      <c r="S1227" s="9" t="s">
        <v>277</v>
      </c>
      <c r="T1227" s="119" t="s">
        <v>911</v>
      </c>
      <c r="U1227" s="126" t="s">
        <v>275</v>
      </c>
      <c r="V1227" s="127">
        <v>17300</v>
      </c>
      <c r="W1227" s="17">
        <f t="shared" si="108"/>
        <v>11180805</v>
      </c>
    </row>
    <row r="1228" spans="14:23" ht="24.95" customHeight="1">
      <c r="N1228" s="9">
        <v>18</v>
      </c>
      <c r="O1228" s="16" t="str">
        <f t="shared" si="107"/>
        <v>180806بند كشي نماي سنگي باسنگ لاشه و ملات ماسه ‏سيمان 1:4.‏</v>
      </c>
      <c r="P1228" s="115" t="s">
        <v>1694</v>
      </c>
      <c r="Q1228" s="9">
        <v>18</v>
      </c>
      <c r="R1228" s="9" t="s">
        <v>28</v>
      </c>
      <c r="S1228" s="9" t="s">
        <v>277</v>
      </c>
      <c r="T1228" s="119" t="s">
        <v>912</v>
      </c>
      <c r="U1228" s="126" t="s">
        <v>275</v>
      </c>
      <c r="V1228" s="127">
        <v>31900</v>
      </c>
      <c r="W1228" s="17">
        <f t="shared" si="108"/>
        <v>11180806</v>
      </c>
    </row>
    <row r="1229" spans="14:23" ht="24.95" customHeight="1">
      <c r="N1229" s="9">
        <v>18</v>
      </c>
      <c r="O1229" s="16" t="str">
        <f t="shared" si="107"/>
        <v>180807بندكشي نماي سنگي با سنگ لاشه موزاييك، به ‏صورت درز شده يا بادبر و يا مشابه آن و ملات ماسه ‏سيمان 1:4.‏</v>
      </c>
      <c r="P1229" s="115" t="s">
        <v>1695</v>
      </c>
      <c r="Q1229" s="9">
        <v>18</v>
      </c>
      <c r="R1229" s="9" t="s">
        <v>28</v>
      </c>
      <c r="S1229" s="9" t="s">
        <v>277</v>
      </c>
      <c r="T1229" s="119" t="s">
        <v>913</v>
      </c>
      <c r="U1229" s="126" t="s">
        <v>275</v>
      </c>
      <c r="V1229" s="127">
        <v>18300</v>
      </c>
      <c r="W1229" s="17">
        <f t="shared" si="108"/>
        <v>11180807</v>
      </c>
    </row>
    <row r="1230" spans="14:23" ht="24.95" customHeight="1">
      <c r="N1230" s="9">
        <v>18</v>
      </c>
      <c r="O1230" s="16" t="str">
        <f t="shared" si="107"/>
        <v>180808بند كشي نماي سنگي با سنگ پلاك و ملات ماسه ‏سيمان 1:4، در صورتي كه ضخامت بند 6 ميليمتر و ‏بيشتر باشد.‏</v>
      </c>
      <c r="P1230" s="115" t="s">
        <v>1696</v>
      </c>
      <c r="Q1230" s="9">
        <v>18</v>
      </c>
      <c r="R1230" s="9" t="s">
        <v>28</v>
      </c>
      <c r="S1230" s="9" t="s">
        <v>277</v>
      </c>
      <c r="T1230" s="119" t="s">
        <v>914</v>
      </c>
      <c r="U1230" s="126" t="s">
        <v>275</v>
      </c>
      <c r="V1230" s="127">
        <v>22100</v>
      </c>
      <c r="W1230" s="17">
        <f t="shared" si="108"/>
        <v>11180808</v>
      </c>
    </row>
    <row r="1231" spans="14:23" ht="24.95" customHeight="1">
      <c r="N1231" s="9">
        <v>18</v>
      </c>
      <c r="O1231" s="16" t="str">
        <f t="shared" si="107"/>
        <v>180901ديوار دو جداره گچي (‏Dry Wall‏) با صفحات گچي ‏به ضخامت 12 ميليمتر كه ضخامت تمام شده ديوار ‏‏7.5 تا 8 سانتيمتر باشد، با بطانه به انضمام سازه ‏گالوانيزه (افقي و عمودي) و تمام وسايل نصب و نوار ‏مربوط.‏</v>
      </c>
      <c r="P1231" s="115" t="s">
        <v>1697</v>
      </c>
      <c r="Q1231" s="9">
        <v>18</v>
      </c>
      <c r="R1231" s="9" t="s">
        <v>28</v>
      </c>
      <c r="S1231" s="9" t="s">
        <v>277</v>
      </c>
      <c r="T1231" s="119" t="s">
        <v>2168</v>
      </c>
      <c r="U1231" s="126" t="s">
        <v>275</v>
      </c>
      <c r="V1231" s="127">
        <v>282500</v>
      </c>
      <c r="W1231" s="17">
        <f t="shared" si="108"/>
        <v>11180901</v>
      </c>
    </row>
    <row r="1232" spans="14:23" ht="24.95" customHeight="1">
      <c r="N1232" s="9">
        <v>18</v>
      </c>
      <c r="O1232" s="16" t="str">
        <f t="shared" si="107"/>
        <v>180902تهيه مصالح و نصب سقف گچي بدون ملات با بطانه  و تمام وسايل نصب ‏و نوار مربوط.‏</v>
      </c>
      <c r="P1232" s="115" t="s">
        <v>1698</v>
      </c>
      <c r="Q1232" s="9">
        <v>18</v>
      </c>
      <c r="R1232" s="9" t="s">
        <v>28</v>
      </c>
      <c r="S1232" s="9" t="s">
        <v>277</v>
      </c>
      <c r="T1232" s="119" t="s">
        <v>2169</v>
      </c>
      <c r="U1232" s="126" t="s">
        <v>275</v>
      </c>
      <c r="V1232" s="127">
        <v>194000</v>
      </c>
      <c r="W1232" s="17">
        <f t="shared" si="108"/>
        <v>11180902</v>
      </c>
    </row>
    <row r="1233" spans="14:23" ht="24.95" customHeight="1">
      <c r="N1233" s="9">
        <v>18</v>
      </c>
      <c r="O1233" s="16" t="str">
        <f t="shared" si="107"/>
        <v>180903اضافه بها به رديف‌هاي 180901 و 180902 چنانچه ‏صفحات گچي از نوع مقاوم در مقابل رطوبت باشد.‏</v>
      </c>
      <c r="P1233" s="115" t="s">
        <v>1699</v>
      </c>
      <c r="Q1233" s="9">
        <v>18</v>
      </c>
      <c r="R1233" s="9" t="s">
        <v>28</v>
      </c>
      <c r="S1233" s="9" t="s">
        <v>277</v>
      </c>
      <c r="T1233" s="119" t="s">
        <v>2170</v>
      </c>
      <c r="U1233" s="126" t="s">
        <v>275</v>
      </c>
      <c r="V1233" s="127">
        <v>79200</v>
      </c>
      <c r="W1233" s="17">
        <f t="shared" si="108"/>
        <v>11180903</v>
      </c>
    </row>
    <row r="1234" spans="14:23" ht="24.95" customHeight="1">
      <c r="N1234" s="9">
        <v>18</v>
      </c>
      <c r="O1234" s="16" t="str">
        <f t="shared" si="107"/>
        <v>180904دستمزد تعبيه و جاسازي محل چهارچوب، پنجره و ‏دريچه در ديوارهاي با صفحات گچي (‏dry wall‏).‏</v>
      </c>
      <c r="P1234" s="156" t="s">
        <v>1700</v>
      </c>
      <c r="Q1234" s="9">
        <v>18</v>
      </c>
      <c r="R1234" s="9" t="s">
        <v>28</v>
      </c>
      <c r="S1234" s="9" t="s">
        <v>277</v>
      </c>
      <c r="T1234" s="119" t="s">
        <v>915</v>
      </c>
      <c r="U1234" s="126" t="s">
        <v>330</v>
      </c>
      <c r="V1234" s="127">
        <v>65600</v>
      </c>
      <c r="W1234" s="17">
        <f t="shared" si="108"/>
        <v>11180904</v>
      </c>
    </row>
    <row r="1235" spans="14:23" ht="24.95" customHeight="1">
      <c r="N1235" s="9">
        <v>18</v>
      </c>
      <c r="O1235" s="16" t="str">
        <f t="shared" si="107"/>
        <v>181001آماده سازی تهیه مصالح و اجرای نازک کاری رویه با پوشش سلولزی به ضخامت 2 تا 3 میلی متر به هر رنگ در سطوح قایم و افقی</v>
      </c>
      <c r="P1235" s="156" t="s">
        <v>1701</v>
      </c>
      <c r="Q1235" s="9">
        <v>18</v>
      </c>
      <c r="R1235" s="9" t="s">
        <v>28</v>
      </c>
      <c r="S1235" s="9" t="s">
        <v>277</v>
      </c>
      <c r="T1235" s="123" t="s">
        <v>2171</v>
      </c>
      <c r="U1235" s="130" t="s">
        <v>275</v>
      </c>
      <c r="V1235" s="127">
        <v>35100</v>
      </c>
      <c r="W1235" s="17">
        <f t="shared" si="108"/>
        <v>11181001</v>
      </c>
    </row>
    <row r="1236" spans="14:23" ht="24.95" customHeight="1">
      <c r="N1236" s="9">
        <v>18</v>
      </c>
      <c r="O1236" s="16" t="str">
        <f t="shared" ref="O1236:O1299" si="109">CONCATENATE(P1236,T1236)</f>
        <v>181002اضافه بها به رديف‌هاي 181001 در صورت استفاده از پوشش سلولزی مرکب با الیاف مصنوعی پروپیلن .‏</v>
      </c>
      <c r="P1236" s="156" t="s">
        <v>1702</v>
      </c>
      <c r="Q1236" s="9">
        <v>18</v>
      </c>
      <c r="R1236" s="9" t="s">
        <v>28</v>
      </c>
      <c r="S1236" s="9" t="s">
        <v>277</v>
      </c>
      <c r="T1236" s="119" t="s">
        <v>2172</v>
      </c>
      <c r="U1236" s="130" t="s">
        <v>275</v>
      </c>
      <c r="V1236" s="127">
        <v>5880</v>
      </c>
      <c r="W1236" s="17">
        <f t="shared" ref="W1236:W1299" si="110">P1236+11000000</f>
        <v>11181002</v>
      </c>
    </row>
    <row r="1237" spans="14:23" ht="24.95" customHeight="1">
      <c r="N1237" s="9">
        <v>18</v>
      </c>
      <c r="O1237" s="16" t="str">
        <f t="shared" si="109"/>
        <v>181003اضافه بها به رديف‌هاي 181001 در صورت استفاده از پوشش سلولزی مرکب با میکا.‏</v>
      </c>
      <c r="P1237" s="156" t="s">
        <v>1703</v>
      </c>
      <c r="Q1237" s="9">
        <v>18</v>
      </c>
      <c r="R1237" s="9" t="s">
        <v>28</v>
      </c>
      <c r="S1237" s="9" t="s">
        <v>277</v>
      </c>
      <c r="T1237" s="119" t="s">
        <v>2173</v>
      </c>
      <c r="U1237" s="130" t="s">
        <v>275</v>
      </c>
      <c r="V1237" s="127">
        <v>2940</v>
      </c>
      <c r="W1237" s="17">
        <f t="shared" si="110"/>
        <v>11181003</v>
      </c>
    </row>
    <row r="1238" spans="14:23" ht="24.95" customHeight="1">
      <c r="N1238" s="9">
        <v>18</v>
      </c>
      <c r="O1238" s="16" t="str">
        <f t="shared" si="109"/>
        <v>181101تهیه و نصب نمای پیش ساخته با سیمان الیاف دار با ضخامت 8 تا 12 میلی متر  با هر رنگ و سطح صاف</v>
      </c>
      <c r="P1238" s="156" t="s">
        <v>1704</v>
      </c>
      <c r="Q1238" s="9">
        <v>18</v>
      </c>
      <c r="R1238" s="9" t="s">
        <v>28</v>
      </c>
      <c r="S1238" s="9" t="s">
        <v>277</v>
      </c>
      <c r="T1238" s="123" t="s">
        <v>2174</v>
      </c>
      <c r="U1238" s="130" t="s">
        <v>275</v>
      </c>
      <c r="V1238" s="127">
        <v>0</v>
      </c>
      <c r="W1238" s="17">
        <f t="shared" si="110"/>
        <v>11181101</v>
      </c>
    </row>
    <row r="1239" spans="14:23" ht="24.95" customHeight="1">
      <c r="N1239" s="9">
        <v>18</v>
      </c>
      <c r="O1239" s="16" t="str">
        <f t="shared" si="109"/>
        <v>181102تهیه و نصب نمای پیش ساخته با سیمان الیاف دار با ضخامت 8 تا 12 میلی متر  با هر رنگ و سطح برجسته</v>
      </c>
      <c r="P1239" s="156" t="s">
        <v>1705</v>
      </c>
      <c r="Q1239" s="9">
        <v>18</v>
      </c>
      <c r="R1239" s="9" t="s">
        <v>28</v>
      </c>
      <c r="S1239" s="9" t="s">
        <v>277</v>
      </c>
      <c r="T1239" s="123" t="s">
        <v>2175</v>
      </c>
      <c r="U1239" s="126" t="s">
        <v>275</v>
      </c>
      <c r="V1239" s="127">
        <v>0</v>
      </c>
      <c r="W1239" s="17">
        <f t="shared" si="110"/>
        <v>11181102</v>
      </c>
    </row>
    <row r="1240" spans="14:23" ht="24.95" customHeight="1">
      <c r="N1240" s="9">
        <v>19</v>
      </c>
      <c r="O1240" s="16" t="str">
        <f t="shared" si="109"/>
        <v>190101تهيه و نصب چهارچوب در، از چوب داخلي به ابعاد ‏اسمي 7×16 سانتيمتر يا مقطع معادل آن، با تمام ‏مشتيهاي پيش بيني شده و زهوار لازم براي كتيبه‏‎.‎</v>
      </c>
      <c r="P1240" s="117" t="s">
        <v>1706</v>
      </c>
      <c r="Q1240" s="9">
        <v>19</v>
      </c>
      <c r="R1240" s="9" t="s">
        <v>917</v>
      </c>
      <c r="S1240" s="9" t="s">
        <v>277</v>
      </c>
      <c r="T1240" s="119" t="s">
        <v>916</v>
      </c>
      <c r="U1240" s="126" t="s">
        <v>293</v>
      </c>
      <c r="V1240" s="150">
        <v>158500</v>
      </c>
      <c r="W1240" s="17">
        <f t="shared" si="110"/>
        <v>11190101</v>
      </c>
    </row>
    <row r="1241" spans="14:23" ht="24.95" customHeight="1">
      <c r="N1241" s="9">
        <v>19</v>
      </c>
      <c r="O1241" s="16" t="str">
        <f t="shared" si="109"/>
        <v>190102تهيه و نصب چهارچوب در، از چوب نراد خارجي به ‏ابعاد اسمي 7×16 سانتيمتر يا مقطع معادل آن، با تمام ‏مشتيهاي پيش بيني شده و زهوار لازم براي كتيبه.‏</v>
      </c>
      <c r="P1241" s="115" t="s">
        <v>1707</v>
      </c>
      <c r="Q1241" s="9">
        <v>19</v>
      </c>
      <c r="R1241" s="9" t="s">
        <v>917</v>
      </c>
      <c r="S1241" s="9" t="s">
        <v>277</v>
      </c>
      <c r="T1241" s="119" t="s">
        <v>918</v>
      </c>
      <c r="U1241" s="126" t="s">
        <v>293</v>
      </c>
      <c r="V1241" s="127">
        <v>202000</v>
      </c>
      <c r="W1241" s="17">
        <f t="shared" si="110"/>
        <v>11190102</v>
      </c>
    </row>
    <row r="1242" spans="14:23" ht="24.95" customHeight="1">
      <c r="N1242" s="9">
        <v>19</v>
      </c>
      <c r="O1242" s="16" t="str">
        <f t="shared" si="109"/>
        <v>190103تهيه و نصب چهارچوب در، از چوب داخلي به ابعاد ‏اسمي 6×12 سانتيمتر يا مقطع معادل آن، با تمام ‏مشتيهاي پيش بيني شده و زهوار لازم براي كتيبه.‏</v>
      </c>
      <c r="P1242" s="115" t="s">
        <v>1708</v>
      </c>
      <c r="Q1242" s="9">
        <v>19</v>
      </c>
      <c r="R1242" s="9" t="s">
        <v>917</v>
      </c>
      <c r="S1242" s="9" t="s">
        <v>277</v>
      </c>
      <c r="T1242" s="119" t="s">
        <v>919</v>
      </c>
      <c r="U1242" s="126" t="s">
        <v>293</v>
      </c>
      <c r="V1242" s="127">
        <v>117500</v>
      </c>
      <c r="W1242" s="17">
        <f t="shared" si="110"/>
        <v>11190103</v>
      </c>
    </row>
    <row r="1243" spans="14:23" ht="24.95" customHeight="1">
      <c r="N1243" s="9">
        <v>19</v>
      </c>
      <c r="O1243" s="16" t="str">
        <f t="shared" si="109"/>
        <v>190104تهيه و نصب چهارچوب در، از چوب نراد خارجي به ‏ابعاد اسمي 6×12 سانتيمتر يا مقطع معادل آن، با تمام ‏مشتيهاي پيش بيني شده و زهوار لازم براي كتيبه.‏</v>
      </c>
      <c r="P1243" s="115" t="s">
        <v>1709</v>
      </c>
      <c r="Q1243" s="9">
        <v>19</v>
      </c>
      <c r="R1243" s="9" t="s">
        <v>917</v>
      </c>
      <c r="S1243" s="9" t="s">
        <v>277</v>
      </c>
      <c r="T1243" s="119" t="s">
        <v>920</v>
      </c>
      <c r="U1243" s="126" t="s">
        <v>293</v>
      </c>
      <c r="V1243" s="127">
        <v>144000</v>
      </c>
      <c r="W1243" s="17">
        <f t="shared" si="110"/>
        <v>11190104</v>
      </c>
    </row>
    <row r="1244" spans="14:23" ht="24.95" customHeight="1">
      <c r="N1244" s="9">
        <v>19</v>
      </c>
      <c r="O1244" s="16" t="str">
        <f t="shared" si="109"/>
        <v>190201تهيه و ساخت كلاف در چوبي به ابعاد 6×3.8 سانتيمتر ‏يا مقطع معادل آن، با چوب داخلي، همراه با دو قيد ‏چوبي به ابعاد 6×3.8 سانتيمتر يا مقطع معادل آن، به ‏طول 20 سانتيمتر براي نصب قفل.‏</v>
      </c>
      <c r="P1244" s="115" t="s">
        <v>1710</v>
      </c>
      <c r="Q1244" s="9">
        <v>19</v>
      </c>
      <c r="R1244" s="9" t="s">
        <v>917</v>
      </c>
      <c r="S1244" s="9" t="s">
        <v>277</v>
      </c>
      <c r="T1244" s="119" t="s">
        <v>2176</v>
      </c>
      <c r="U1244" s="126" t="s">
        <v>275</v>
      </c>
      <c r="V1244" s="127">
        <v>114000</v>
      </c>
      <c r="W1244" s="17">
        <f t="shared" si="110"/>
        <v>11190201</v>
      </c>
    </row>
    <row r="1245" spans="14:23" ht="24.95" customHeight="1">
      <c r="N1245" s="9">
        <v>19</v>
      </c>
      <c r="O1245" s="16" t="str">
        <f t="shared" si="109"/>
        <v>190202تهيه و ساخت كلاف در چوبي به ابعاد 6×3.8 سانتيمتر ‏يا مقطع معادل آن، با چوب نراد خارجي، همراه با دو ‏قيد چوبي به ابعاد 6×3.8 سانتيمتر يا مقطع معادل آن، ‏به طول 20 سانتيمتر براي نصب قفل.‏</v>
      </c>
      <c r="P1245" s="115" t="s">
        <v>1711</v>
      </c>
      <c r="Q1245" s="9">
        <v>19</v>
      </c>
      <c r="R1245" s="9" t="s">
        <v>917</v>
      </c>
      <c r="S1245" s="9" t="s">
        <v>277</v>
      </c>
      <c r="T1245" s="119" t="s">
        <v>2177</v>
      </c>
      <c r="U1245" s="126" t="s">
        <v>275</v>
      </c>
      <c r="V1245" s="127">
        <v>133500</v>
      </c>
      <c r="W1245" s="17">
        <f t="shared" si="110"/>
        <v>11190202</v>
      </c>
    </row>
    <row r="1246" spans="14:23" ht="24.95" customHeight="1">
      <c r="N1246" s="9">
        <v>19</v>
      </c>
      <c r="O1246" s="16" t="str">
        <f t="shared" si="109"/>
        <v>190301تهيه، ساخت و جاگذاري شبكه به ابعاد 7×7 سانتيمتر ‏داخل كلاف چوبي در، از فيبر به ضخامت حدود 3 ‏ميليمتر.‏</v>
      </c>
      <c r="P1246" s="115" t="s">
        <v>1712</v>
      </c>
      <c r="Q1246" s="9">
        <v>19</v>
      </c>
      <c r="R1246" s="9" t="s">
        <v>917</v>
      </c>
      <c r="S1246" s="9" t="s">
        <v>277</v>
      </c>
      <c r="T1246" s="119" t="s">
        <v>921</v>
      </c>
      <c r="U1246" s="126" t="s">
        <v>275</v>
      </c>
      <c r="V1246" s="127">
        <v>45500</v>
      </c>
      <c r="W1246" s="17">
        <f t="shared" si="110"/>
        <v>11190301</v>
      </c>
    </row>
    <row r="1247" spans="14:23" ht="24.95" customHeight="1">
      <c r="N1247" s="9">
        <v>19</v>
      </c>
      <c r="O1247" s="16" t="str">
        <f t="shared" si="109"/>
        <v>190302تهيه، ساخت و جا گذاري شبكه به ابعاد 7×7سانتيمتر ‏داخل كلاف چوبي در، از سه لايي داخلي به ضخامت ‏حدود 4 ميليمتر.‏</v>
      </c>
      <c r="P1247" s="115" t="s">
        <v>1713</v>
      </c>
      <c r="Q1247" s="9">
        <v>19</v>
      </c>
      <c r="R1247" s="9" t="s">
        <v>917</v>
      </c>
      <c r="S1247" s="9" t="s">
        <v>277</v>
      </c>
      <c r="T1247" s="119" t="s">
        <v>922</v>
      </c>
      <c r="U1247" s="126" t="s">
        <v>275</v>
      </c>
      <c r="V1247" s="127">
        <v>157000</v>
      </c>
      <c r="W1247" s="17">
        <f t="shared" si="110"/>
        <v>11190302</v>
      </c>
    </row>
    <row r="1248" spans="14:23" ht="24.95" customHeight="1">
      <c r="N1248" s="9">
        <v>19</v>
      </c>
      <c r="O1248" s="16" t="str">
        <f t="shared" si="109"/>
        <v>190303تهيه، ساخت و جا گذاري شبكه به ابعاد 7×7 سانتيمتر ‏داخل كلاف چوبي در، از چوب داخلي به ضخامت 6 ‏ميليمتر.‏</v>
      </c>
      <c r="P1248" s="115" t="s">
        <v>1714</v>
      </c>
      <c r="Q1248" s="9">
        <v>19</v>
      </c>
      <c r="R1248" s="9" t="s">
        <v>917</v>
      </c>
      <c r="S1248" s="9" t="s">
        <v>277</v>
      </c>
      <c r="T1248" s="119" t="s">
        <v>923</v>
      </c>
      <c r="U1248" s="126" t="s">
        <v>275</v>
      </c>
      <c r="V1248" s="127">
        <v>125000</v>
      </c>
      <c r="W1248" s="17">
        <f t="shared" si="110"/>
        <v>11190303</v>
      </c>
    </row>
    <row r="1249" spans="14:23" ht="24.95" customHeight="1">
      <c r="N1249" s="9">
        <v>19</v>
      </c>
      <c r="O1249" s="16" t="str">
        <f t="shared" si="109"/>
        <v>190304تهيه، ساخت و جا گذاري شبكه به ابعاد 7×7 سانتيمتر ‏داخل كلاف چوبي در، از چوب نراد خارجي به ‏ضخامت 6 ميليمتر.‏</v>
      </c>
      <c r="P1249" s="115" t="s">
        <v>1715</v>
      </c>
      <c r="Q1249" s="9">
        <v>19</v>
      </c>
      <c r="R1249" s="9" t="s">
        <v>917</v>
      </c>
      <c r="S1249" s="9" t="s">
        <v>277</v>
      </c>
      <c r="T1249" s="119" t="s">
        <v>924</v>
      </c>
      <c r="U1249" s="126" t="s">
        <v>275</v>
      </c>
      <c r="V1249" s="127">
        <v>125000</v>
      </c>
      <c r="W1249" s="17">
        <f t="shared" si="110"/>
        <v>11190304</v>
      </c>
    </row>
    <row r="1250" spans="14:23" ht="24.95" customHeight="1">
      <c r="N1250" s="9">
        <v>19</v>
      </c>
      <c r="O1250" s="16" t="str">
        <f t="shared" si="109"/>
        <v>190305تهيه، ساخت و جا گذاري شبكه داخل كلاف چوبي در، ‏با شبكه مقوايي لانه زنبوري.‏</v>
      </c>
      <c r="P1250" s="115" t="s">
        <v>1716</v>
      </c>
      <c r="Q1250" s="9">
        <v>19</v>
      </c>
      <c r="R1250" s="9" t="s">
        <v>917</v>
      </c>
      <c r="S1250" s="9" t="s">
        <v>277</v>
      </c>
      <c r="T1250" s="119" t="s">
        <v>925</v>
      </c>
      <c r="U1250" s="126" t="s">
        <v>275</v>
      </c>
      <c r="V1250" s="127">
        <v>17600</v>
      </c>
      <c r="W1250" s="17">
        <f t="shared" si="110"/>
        <v>11190305</v>
      </c>
    </row>
    <row r="1251" spans="14:23" ht="24.95" customHeight="1">
      <c r="N1251" s="9">
        <v>19</v>
      </c>
      <c r="O1251" s="16" t="str">
        <f t="shared" si="109"/>
        <v>190401تهيه و نصب پوشش دو روي در، با تخته سه لايي ‏داخلي به ضخامت 4 ميليمتر، با پرس كردن.‏</v>
      </c>
      <c r="P1251" s="115" t="s">
        <v>1717</v>
      </c>
      <c r="Q1251" s="9">
        <v>19</v>
      </c>
      <c r="R1251" s="9" t="s">
        <v>917</v>
      </c>
      <c r="S1251" s="9" t="s">
        <v>277</v>
      </c>
      <c r="T1251" s="119" t="s">
        <v>926</v>
      </c>
      <c r="U1251" s="126" t="s">
        <v>275</v>
      </c>
      <c r="V1251" s="127">
        <v>363000</v>
      </c>
      <c r="W1251" s="17">
        <f t="shared" si="110"/>
        <v>11190401</v>
      </c>
    </row>
    <row r="1252" spans="14:23" ht="24.95" customHeight="1">
      <c r="N1252" s="9">
        <v>19</v>
      </c>
      <c r="O1252" s="16" t="str">
        <f t="shared" si="109"/>
        <v>190402تهيه و نصب پوشش دو روي در، از فيبر به ضخامت ‏حدود 3 ميليمتر، با پرس كردن.‏</v>
      </c>
      <c r="P1252" s="115" t="s">
        <v>1718</v>
      </c>
      <c r="Q1252" s="9">
        <v>19</v>
      </c>
      <c r="R1252" s="9" t="s">
        <v>917</v>
      </c>
      <c r="S1252" s="9" t="s">
        <v>277</v>
      </c>
      <c r="T1252" s="119" t="s">
        <v>927</v>
      </c>
      <c r="U1252" s="126" t="s">
        <v>275</v>
      </c>
      <c r="V1252" s="127">
        <v>104000</v>
      </c>
      <c r="W1252" s="17">
        <f t="shared" si="110"/>
        <v>11190402</v>
      </c>
    </row>
    <row r="1253" spans="14:23" ht="24.95" customHeight="1">
      <c r="N1253" s="9">
        <v>19</v>
      </c>
      <c r="O1253" s="16" t="str">
        <f t="shared" si="109"/>
        <v>190403تهيه و نصب پوشش دو روي در، از نئوپان به ضخامت ‏حدود 4 ميليمتر، با پرس كردن.‏</v>
      </c>
      <c r="P1253" s="115" t="s">
        <v>1719</v>
      </c>
      <c r="Q1253" s="9">
        <v>19</v>
      </c>
      <c r="R1253" s="9" t="s">
        <v>917</v>
      </c>
      <c r="S1253" s="9" t="s">
        <v>277</v>
      </c>
      <c r="T1253" s="119" t="s">
        <v>928</v>
      </c>
      <c r="U1253" s="126" t="s">
        <v>275</v>
      </c>
      <c r="V1253" s="127">
        <v>79500</v>
      </c>
      <c r="W1253" s="17">
        <f t="shared" si="110"/>
        <v>11190403</v>
      </c>
    </row>
    <row r="1254" spans="14:23" ht="24.95" customHeight="1">
      <c r="N1254" s="9">
        <v>19</v>
      </c>
      <c r="O1254" s="16" t="str">
        <f t="shared" si="109"/>
        <v>190404تهيه و نصب پوشش دو روي در، از ام. دي. اف ‏‏(‏MDF‏) رنگي به ضخامت حدود 3 ميليمتر، با پرس ‏كردن.‏</v>
      </c>
      <c r="P1254" s="115" t="s">
        <v>1720</v>
      </c>
      <c r="Q1254" s="9">
        <v>19</v>
      </c>
      <c r="R1254" s="9" t="s">
        <v>917</v>
      </c>
      <c r="S1254" s="9" t="s">
        <v>277</v>
      </c>
      <c r="T1254" s="119" t="s">
        <v>488</v>
      </c>
      <c r="U1254" s="126" t="s">
        <v>275</v>
      </c>
      <c r="V1254" s="127">
        <v>145000</v>
      </c>
      <c r="W1254" s="17">
        <f t="shared" si="110"/>
        <v>11190404</v>
      </c>
    </row>
    <row r="1255" spans="14:23" ht="24.95" customHeight="1">
      <c r="N1255" s="9">
        <v>19</v>
      </c>
      <c r="O1255" s="16" t="str">
        <f t="shared" si="109"/>
        <v>190501نصب در چوبي و يراق كوبي آن (بدون بهاي ‏يراق‌آلات).‏</v>
      </c>
      <c r="P1255" s="115" t="s">
        <v>1721</v>
      </c>
      <c r="Q1255" s="9">
        <v>19</v>
      </c>
      <c r="R1255" s="9" t="s">
        <v>917</v>
      </c>
      <c r="S1255" s="9" t="s">
        <v>277</v>
      </c>
      <c r="T1255" s="119" t="s">
        <v>489</v>
      </c>
      <c r="U1255" s="126" t="s">
        <v>490</v>
      </c>
      <c r="V1255" s="127">
        <v>75900</v>
      </c>
      <c r="W1255" s="17">
        <f t="shared" si="110"/>
        <v>11190501</v>
      </c>
    </row>
    <row r="1256" spans="14:23" ht="24.95" customHeight="1">
      <c r="N1256" s="9">
        <v>19</v>
      </c>
      <c r="O1256" s="16" t="str">
        <f t="shared" si="109"/>
        <v>190502دستمزد قابلمه اي كردن در، به ازاي متر طول قابلمه.‏</v>
      </c>
      <c r="P1256" s="115" t="s">
        <v>1722</v>
      </c>
      <c r="Q1256" s="9">
        <v>19</v>
      </c>
      <c r="R1256" s="9" t="s">
        <v>917</v>
      </c>
      <c r="S1256" s="9" t="s">
        <v>277</v>
      </c>
      <c r="T1256" s="119" t="s">
        <v>491</v>
      </c>
      <c r="U1256" s="126" t="s">
        <v>293</v>
      </c>
      <c r="V1256" s="127">
        <v>4800</v>
      </c>
      <c r="W1256" s="17">
        <f t="shared" si="110"/>
        <v>11190502</v>
      </c>
    </row>
    <row r="1257" spans="14:23" ht="24.95" customHeight="1">
      <c r="N1257" s="9">
        <v>19</v>
      </c>
      <c r="O1257" s="16" t="str">
        <f t="shared" si="109"/>
        <v>190601تهيه و نصب روكوب چوبي چهارچوب به عرض 5 تا ‏‏7 سانتيمتر و ضخامت 12 تا 16 ميليمتر، از چوب ‏داخلي.‏</v>
      </c>
      <c r="P1257" s="115" t="s">
        <v>1723</v>
      </c>
      <c r="Q1257" s="9">
        <v>19</v>
      </c>
      <c r="R1257" s="9" t="s">
        <v>917</v>
      </c>
      <c r="S1257" s="9" t="s">
        <v>277</v>
      </c>
      <c r="T1257" s="119" t="s">
        <v>492</v>
      </c>
      <c r="U1257" s="126" t="s">
        <v>293</v>
      </c>
      <c r="V1257" s="127">
        <v>31000</v>
      </c>
      <c r="W1257" s="17">
        <f t="shared" si="110"/>
        <v>11190601</v>
      </c>
    </row>
    <row r="1258" spans="14:23" ht="24.95" customHeight="1">
      <c r="N1258" s="9">
        <v>19</v>
      </c>
      <c r="O1258" s="16" t="str">
        <f t="shared" si="109"/>
        <v>190602تهيه و نصب روكوب چوبي چهارچوب به عرض 5 تا ‏‏7 سانتيمتر و ضخامت 12 تا 16 ميليمتر، از چوب نراد ‏خارجي.‏</v>
      </c>
      <c r="P1258" s="115" t="s">
        <v>1724</v>
      </c>
      <c r="Q1258" s="9">
        <v>19</v>
      </c>
      <c r="R1258" s="9" t="s">
        <v>917</v>
      </c>
      <c r="S1258" s="9" t="s">
        <v>277</v>
      </c>
      <c r="T1258" s="119" t="s">
        <v>493</v>
      </c>
      <c r="U1258" s="126" t="s">
        <v>293</v>
      </c>
      <c r="V1258" s="127">
        <v>29600</v>
      </c>
      <c r="W1258" s="17">
        <f t="shared" si="110"/>
        <v>11190602</v>
      </c>
    </row>
    <row r="1259" spans="14:23" ht="24.95" customHeight="1">
      <c r="N1259" s="9">
        <v>19</v>
      </c>
      <c r="O1259" s="16" t="str">
        <f t="shared" si="109"/>
        <v>190603تهيه و نصب فتيله چوبي به ابعاد 1×1 سانتيمتر يا مقطع ‏معادل آن، از چوب داخلي.‏</v>
      </c>
      <c r="P1259" s="115" t="s">
        <v>1725</v>
      </c>
      <c r="Q1259" s="9">
        <v>19</v>
      </c>
      <c r="R1259" s="9" t="s">
        <v>917</v>
      </c>
      <c r="S1259" s="9" t="s">
        <v>277</v>
      </c>
      <c r="T1259" s="119" t="s">
        <v>494</v>
      </c>
      <c r="U1259" s="126" t="s">
        <v>293</v>
      </c>
      <c r="V1259" s="127">
        <v>14700</v>
      </c>
      <c r="W1259" s="17">
        <f t="shared" si="110"/>
        <v>11190603</v>
      </c>
    </row>
    <row r="1260" spans="14:23" ht="24.95" customHeight="1">
      <c r="N1260" s="9">
        <v>19</v>
      </c>
      <c r="O1260" s="16" t="str">
        <f t="shared" si="109"/>
        <v>190604تهيه و نصب فتيله چوبي به ابعاد 2×2 سانتيمتر يا مقطع ‏معادل آن، از چوب داخلي.‏</v>
      </c>
      <c r="P1260" s="115" t="s">
        <v>1726</v>
      </c>
      <c r="Q1260" s="9">
        <v>19</v>
      </c>
      <c r="R1260" s="9" t="s">
        <v>917</v>
      </c>
      <c r="S1260" s="9" t="s">
        <v>277</v>
      </c>
      <c r="T1260" s="119" t="s">
        <v>495</v>
      </c>
      <c r="U1260" s="126" t="s">
        <v>293</v>
      </c>
      <c r="V1260" s="127">
        <v>18800</v>
      </c>
      <c r="W1260" s="17">
        <f t="shared" si="110"/>
        <v>11190604</v>
      </c>
    </row>
    <row r="1261" spans="14:23" ht="24.95" customHeight="1">
      <c r="N1261" s="9">
        <v>19</v>
      </c>
      <c r="O1261" s="16" t="str">
        <f t="shared" si="109"/>
        <v>190605تهيه و نصب فتيله چوبي به ابعاد 4×4 سانتيمتر يا مقطع ‏معادل آن، از چوب داخلي.‏</v>
      </c>
      <c r="P1261" s="115" t="s">
        <v>1727</v>
      </c>
      <c r="Q1261" s="9">
        <v>19</v>
      </c>
      <c r="R1261" s="9" t="s">
        <v>917</v>
      </c>
      <c r="S1261" s="9" t="s">
        <v>277</v>
      </c>
      <c r="T1261" s="119" t="s">
        <v>496</v>
      </c>
      <c r="U1261" s="126" t="s">
        <v>293</v>
      </c>
      <c r="V1261" s="127">
        <v>35400</v>
      </c>
      <c r="W1261" s="17">
        <f t="shared" si="110"/>
        <v>11190605</v>
      </c>
    </row>
    <row r="1262" spans="14:23" ht="24.95" customHeight="1">
      <c r="N1262" s="9">
        <v>19</v>
      </c>
      <c r="O1262" s="16" t="str">
        <f t="shared" si="109"/>
        <v>190701تهيه، ساخت و نصب چهارچوب كمد و گنجه از چوب ‏نرادخارجي، به ابعاد اسمي 7×5 سانتيمتر يا مقطع معادل ‏آنها، با تمام مشتيهاي پيش بيني شده.‏</v>
      </c>
      <c r="P1262" s="115" t="s">
        <v>1728</v>
      </c>
      <c r="Q1262" s="9">
        <v>19</v>
      </c>
      <c r="R1262" s="9" t="s">
        <v>917</v>
      </c>
      <c r="S1262" s="9" t="s">
        <v>277</v>
      </c>
      <c r="T1262" s="119" t="s">
        <v>497</v>
      </c>
      <c r="U1262" s="126" t="s">
        <v>293</v>
      </c>
      <c r="V1262" s="127">
        <v>74600</v>
      </c>
      <c r="W1262" s="17">
        <f t="shared" si="110"/>
        <v>11190701</v>
      </c>
    </row>
    <row r="1263" spans="14:23" ht="24.95" customHeight="1">
      <c r="N1263" s="9">
        <v>19</v>
      </c>
      <c r="O1263" s="16" t="str">
        <f t="shared" si="109"/>
        <v>190702تهيه و ساخت در كمد و گنجه از نئوپان به ضخامت 18 ‏ميليمتر و نصب زهوار چوبي درمحيط آن به ابعاد ‏‏2×1.8 سانتيمتر.‏</v>
      </c>
      <c r="P1263" s="115" t="s">
        <v>1729</v>
      </c>
      <c r="Q1263" s="9">
        <v>19</v>
      </c>
      <c r="R1263" s="9" t="s">
        <v>917</v>
      </c>
      <c r="S1263" s="9" t="s">
        <v>277</v>
      </c>
      <c r="T1263" s="119" t="s">
        <v>2178</v>
      </c>
      <c r="U1263" s="126" t="s">
        <v>275</v>
      </c>
      <c r="V1263" s="127">
        <v>176000</v>
      </c>
      <c r="W1263" s="17">
        <f t="shared" si="110"/>
        <v>11190702</v>
      </c>
    </row>
    <row r="1264" spans="14:23" ht="24.95" customHeight="1">
      <c r="N1264" s="9">
        <v>19</v>
      </c>
      <c r="O1264" s="16" t="str">
        <f t="shared" si="109"/>
        <v>190703تهيه وساخت در كمد و گنجه به ضخامت نهايي حدود ‏‏3.3 سانتيمتر، با كلاف ازچوب نراد خارجي به ابعاد ‏‏2.5×5 سانتيمتر يا مقطع معادل آن و شبكه گذاري و ‏پوشش دور و با تخته سه لاي 4 ميليمتري داخلي.‏</v>
      </c>
      <c r="P1264" s="115" t="s">
        <v>1730</v>
      </c>
      <c r="Q1264" s="9">
        <v>19</v>
      </c>
      <c r="R1264" s="9" t="s">
        <v>917</v>
      </c>
      <c r="S1264" s="9" t="s">
        <v>277</v>
      </c>
      <c r="T1264" s="119" t="s">
        <v>2179</v>
      </c>
      <c r="U1264" s="126" t="s">
        <v>275</v>
      </c>
      <c r="V1264" s="127">
        <v>568500</v>
      </c>
      <c r="W1264" s="17">
        <f t="shared" si="110"/>
        <v>11190703</v>
      </c>
    </row>
    <row r="1265" spans="14:23" ht="24.95" customHeight="1">
      <c r="N1265" s="9">
        <v>19</v>
      </c>
      <c r="O1265" s="16" t="str">
        <f t="shared" si="109"/>
        <v>190704تهيه و ساخت در كمد و گنجه به ضخامت نهايي حدود ‏‏3.3 سانتيمتر، با كلاف از چوب نراد خارجي به ابعاد ‏‏2.5×5 سانتيمتر يا مقطع معادل آن و شبكه گذاري و ‏پوشش دورو با فيبربه ضخامت حدود3 ميليمتر.‏</v>
      </c>
      <c r="P1265" s="115" t="s">
        <v>1731</v>
      </c>
      <c r="Q1265" s="9">
        <v>19</v>
      </c>
      <c r="R1265" s="9" t="s">
        <v>917</v>
      </c>
      <c r="S1265" s="9" t="s">
        <v>277</v>
      </c>
      <c r="T1265" s="119" t="s">
        <v>2180</v>
      </c>
      <c r="U1265" s="126" t="s">
        <v>275</v>
      </c>
      <c r="V1265" s="127">
        <v>305000</v>
      </c>
      <c r="W1265" s="17">
        <f t="shared" si="110"/>
        <v>11190704</v>
      </c>
    </row>
    <row r="1266" spans="14:23" ht="24.95" customHeight="1">
      <c r="N1266" s="9">
        <v>19</v>
      </c>
      <c r="O1266" s="16" t="str">
        <f t="shared" si="109"/>
        <v>190705تهيه و ساخت در كمد و گنجه به ضخامت نهايي حدود ‏‏3.3 سانتيمتر، با كلاف از چوب نراد خارجي به ابعاد ‏‏2.5×5 سانتيمتر يا مقطع معادل آن و شبكه گذاري و ‏پوشش دور و با نئوپان به ضخامت 4 ميليمتر.‏</v>
      </c>
      <c r="P1266" s="115" t="s">
        <v>1732</v>
      </c>
      <c r="Q1266" s="9">
        <v>19</v>
      </c>
      <c r="R1266" s="9" t="s">
        <v>917</v>
      </c>
      <c r="S1266" s="9" t="s">
        <v>277</v>
      </c>
      <c r="T1266" s="119" t="s">
        <v>2181</v>
      </c>
      <c r="U1266" s="126" t="s">
        <v>275</v>
      </c>
      <c r="V1266" s="127">
        <v>272000</v>
      </c>
      <c r="W1266" s="17">
        <f t="shared" si="110"/>
        <v>11190705</v>
      </c>
    </row>
    <row r="1267" spans="14:23" ht="24.95" customHeight="1">
      <c r="N1267" s="9">
        <v>19</v>
      </c>
      <c r="O1267" s="16" t="str">
        <f t="shared" si="109"/>
        <v>190706تهيه و ساخت در كمد و گنجه از ام. دي. اف (‏MDF‏) ‏رنگي به ضخامت 16 ميليمتر و نصب نوار ‏PVC‏  در ‏محيط آن.‏</v>
      </c>
      <c r="P1267" s="115" t="s">
        <v>1733</v>
      </c>
      <c r="Q1267" s="9">
        <v>19</v>
      </c>
      <c r="R1267" s="9" t="s">
        <v>917</v>
      </c>
      <c r="S1267" s="9" t="s">
        <v>277</v>
      </c>
      <c r="T1267" s="119" t="s">
        <v>498</v>
      </c>
      <c r="U1267" s="126" t="s">
        <v>275</v>
      </c>
      <c r="V1267" s="127">
        <v>371000</v>
      </c>
      <c r="W1267" s="17">
        <f t="shared" si="110"/>
        <v>11190706</v>
      </c>
    </row>
    <row r="1268" spans="14:23" ht="24.95" customHeight="1">
      <c r="N1268" s="9">
        <v>19</v>
      </c>
      <c r="O1268" s="16" t="str">
        <f t="shared" si="109"/>
        <v>190707تهيه و ساخت در كمد و گنجه به ضخامت‌هايي حدود ‏‏3 سانتي متر با کلاف از چوب نراد خارجي به ابعاد ‏‏2.5×5 سانتي متر يا مقطع معادل آن و شبکه گذاري و ‏پوشش دو رو با ام. دي. اف (‏MDF‏) رنگي به ضخامت ‏حدود 3 ميليمتر.‏</v>
      </c>
      <c r="P1268" s="115" t="s">
        <v>1734</v>
      </c>
      <c r="Q1268" s="9">
        <v>19</v>
      </c>
      <c r="R1268" s="9" t="s">
        <v>917</v>
      </c>
      <c r="S1268" s="9" t="s">
        <v>277</v>
      </c>
      <c r="T1268" s="119" t="s">
        <v>2182</v>
      </c>
      <c r="U1268" s="126" t="s">
        <v>275</v>
      </c>
      <c r="V1268" s="127">
        <v>329000</v>
      </c>
      <c r="W1268" s="17">
        <f t="shared" si="110"/>
        <v>11190707</v>
      </c>
    </row>
    <row r="1269" spans="14:23" ht="24.95" customHeight="1">
      <c r="N1269" s="9">
        <v>19</v>
      </c>
      <c r="O1269" s="16" t="str">
        <f t="shared" si="109"/>
        <v>190801تهيه مصالح و طبقه بندي و تقسيمات داخلي عمودي و ‏افقي كمدها و گنجه ها با نئوپان به ضخامت 18 ميليمتر ‏با تكيه گاههاي لازم و نصب زهوار جلوي تقسيمات به ‏ابعاد 1.5×1.8 ازچوب نراد خارجي، بر حسب سطوح ‏طبقات و تقسيمات داخلي.‏</v>
      </c>
      <c r="P1269" s="115" t="s">
        <v>1735</v>
      </c>
      <c r="Q1269" s="9">
        <v>19</v>
      </c>
      <c r="R1269" s="9" t="s">
        <v>917</v>
      </c>
      <c r="S1269" s="9" t="s">
        <v>277</v>
      </c>
      <c r="T1269" s="119" t="s">
        <v>2183</v>
      </c>
      <c r="U1269" s="126" t="s">
        <v>275</v>
      </c>
      <c r="V1269" s="127">
        <v>219000</v>
      </c>
      <c r="W1269" s="17">
        <f t="shared" si="110"/>
        <v>11190801</v>
      </c>
    </row>
    <row r="1270" spans="14:23" ht="24.95" customHeight="1">
      <c r="N1270" s="9">
        <v>19</v>
      </c>
      <c r="O1270" s="16" t="str">
        <f t="shared" si="109"/>
        <v>190802تهيه مصالح و طبقه بندي و تقسيمات داخلي كمدها و ‏گنجه‌ها با ام. دي. اف (‏MDF‏) رنگي به ضخامت 16 ‏ميليمتر با تکيه‌گاه‌هاي لازم برحسب سطوح طبقات و ‏تقسيمات داخلي و نيز نصب نوار پي. وي. سي.‏</v>
      </c>
      <c r="P1270" s="115" t="s">
        <v>1736</v>
      </c>
      <c r="Q1270" s="9">
        <v>19</v>
      </c>
      <c r="R1270" s="9" t="s">
        <v>917</v>
      </c>
      <c r="S1270" s="9" t="s">
        <v>277</v>
      </c>
      <c r="T1270" s="119" t="s">
        <v>499</v>
      </c>
      <c r="U1270" s="126" t="s">
        <v>275</v>
      </c>
      <c r="V1270" s="127">
        <v>431000</v>
      </c>
      <c r="W1270" s="17">
        <f t="shared" si="110"/>
        <v>11190802</v>
      </c>
    </row>
    <row r="1271" spans="14:23" ht="24.95" customHeight="1">
      <c r="N1271" s="9">
        <v>19</v>
      </c>
      <c r="O1271" s="16" t="str">
        <f t="shared" si="109"/>
        <v>190803تهيه مصالح و پوشش ديوارهاي داخلي كمد و گنجه ‏هاشامل زيرسازي از چوب نراد خارجي، به فاصله 50 ‏سانتيمتر و ابعاد 2.5×5 سانتيمتر و پوشش با فيبر به ‏ضخامت حدود 3 ميليمتر.‏</v>
      </c>
      <c r="P1271" s="115" t="s">
        <v>1737</v>
      </c>
      <c r="Q1271" s="9">
        <v>19</v>
      </c>
      <c r="R1271" s="9" t="s">
        <v>917</v>
      </c>
      <c r="S1271" s="9" t="s">
        <v>277</v>
      </c>
      <c r="T1271" s="119" t="s">
        <v>2184</v>
      </c>
      <c r="U1271" s="126" t="s">
        <v>275</v>
      </c>
      <c r="V1271" s="127">
        <v>154000</v>
      </c>
      <c r="W1271" s="17">
        <f t="shared" si="110"/>
        <v>11190803</v>
      </c>
    </row>
    <row r="1272" spans="14:23" ht="24.95" customHeight="1">
      <c r="N1272" s="9">
        <v>19</v>
      </c>
      <c r="O1272" s="16" t="str">
        <f t="shared" si="109"/>
        <v>190804تهيه مصالح و پوشش ديوارهاي داخلي كمد و گنجه‌ها ‏شامل زيرسازي از چوب نراد خارجي، به فاصله 50 ‏سانتيمتر و ابعاد 2.5×5 سانتيمتر و پوشش با ام. دي. اف ‏‏(‏MDF‏) رنگي به ضخامت 3 ميليمتر و نصب نوار ‏PVC‏.‏</v>
      </c>
      <c r="P1272" s="115" t="s">
        <v>1738</v>
      </c>
      <c r="Q1272" s="9">
        <v>19</v>
      </c>
      <c r="R1272" s="9" t="s">
        <v>917</v>
      </c>
      <c r="S1272" s="9" t="s">
        <v>277</v>
      </c>
      <c r="T1272" s="119" t="s">
        <v>2185</v>
      </c>
      <c r="U1272" s="126" t="s">
        <v>275</v>
      </c>
      <c r="V1272" s="127">
        <v>205000</v>
      </c>
      <c r="W1272" s="17">
        <f t="shared" si="110"/>
        <v>11190804</v>
      </c>
    </row>
    <row r="1273" spans="14:23" ht="24.95" customHeight="1">
      <c r="N1273" s="9">
        <v>19</v>
      </c>
      <c r="O1273" s="16" t="str">
        <f t="shared" si="109"/>
        <v>190901تهيه و ساخت كلاف چوبي از چوب داخلي به ابعاد ‏‏4×3 سانتيمتر يا مقطع معادل آن، براي توري پشه گير ‏درها، با واداروسطو تهيه و كوبيدن زهوار 1.5×3 ‏سانتيمتر يا مقطع معادل آن، روي چهارچوب.‏</v>
      </c>
      <c r="P1273" s="115" t="s">
        <v>1739</v>
      </c>
      <c r="Q1273" s="9">
        <v>19</v>
      </c>
      <c r="R1273" s="9" t="s">
        <v>917</v>
      </c>
      <c r="S1273" s="9" t="s">
        <v>277</v>
      </c>
      <c r="T1273" s="119" t="s">
        <v>2186</v>
      </c>
      <c r="U1273" s="126" t="s">
        <v>275</v>
      </c>
      <c r="V1273" s="127">
        <v>123500</v>
      </c>
      <c r="W1273" s="17">
        <f t="shared" si="110"/>
        <v>11190901</v>
      </c>
    </row>
    <row r="1274" spans="14:23" ht="24.95" customHeight="1">
      <c r="N1274" s="9">
        <v>19</v>
      </c>
      <c r="O1274" s="16" t="str">
        <f t="shared" si="109"/>
        <v>190902تهيه و ساخت كلاف چوبي از چوب نراد خارجي به ‏ابعاد 4×3 سانتيمتر يا مقطع معادل آن، براي توري پشه ‏گيردرها، با وادار وسط و تهيه و كوبيدن زهوار 1.5×3 ‏سانتيمتر يا مقطع معادل آن، از چوب نراد خارجي، روي ‏چهارچوب.‏</v>
      </c>
      <c r="P1274" s="115" t="s">
        <v>1740</v>
      </c>
      <c r="Q1274" s="9">
        <v>19</v>
      </c>
      <c r="R1274" s="9" t="s">
        <v>917</v>
      </c>
      <c r="S1274" s="9" t="s">
        <v>277</v>
      </c>
      <c r="T1274" s="119" t="s">
        <v>2187</v>
      </c>
      <c r="U1274" s="126" t="s">
        <v>275</v>
      </c>
      <c r="V1274" s="127">
        <v>132000</v>
      </c>
      <c r="W1274" s="17">
        <f t="shared" si="110"/>
        <v>11190902</v>
      </c>
    </row>
    <row r="1275" spans="14:23" ht="24.95" customHeight="1">
      <c r="N1275" s="9">
        <v>19</v>
      </c>
      <c r="O1275" s="16" t="str">
        <f t="shared" si="109"/>
        <v>190903تهيه، ساخت و نصب كلاف براي توري پشه گير روي ‏پنجره ها به ابعاد 3×2 سانتيمتر يا مقطع معادل آن، از ‏چوب نراد خارجي و كوبيدن زهوار 1.5×3 سانتيمتر يا ‏مقطع معادل آن، از چوب نراد خارجي، روي ‏چهارچوب.‏</v>
      </c>
      <c r="P1275" s="115" t="s">
        <v>1741</v>
      </c>
      <c r="Q1275" s="9">
        <v>19</v>
      </c>
      <c r="R1275" s="9" t="s">
        <v>917</v>
      </c>
      <c r="S1275" s="9" t="s">
        <v>277</v>
      </c>
      <c r="T1275" s="119" t="s">
        <v>2188</v>
      </c>
      <c r="U1275" s="126" t="s">
        <v>275</v>
      </c>
      <c r="V1275" s="127">
        <v>220000</v>
      </c>
      <c r="W1275" s="17">
        <f t="shared" si="110"/>
        <v>11190903</v>
      </c>
    </row>
    <row r="1276" spans="14:23" ht="24.95" customHeight="1">
      <c r="N1276" s="9">
        <v>19</v>
      </c>
      <c r="O1276" s="16" t="str">
        <f t="shared" si="109"/>
        <v>191001تهيه و نصب شبكه هاي چوبي از چوب نراد خارجي، ‏براي زيرسازي سقف هاي كاذب، به منظور نصب ‏قطعات اكوستيك.‏</v>
      </c>
      <c r="P1276" s="115" t="s">
        <v>1742</v>
      </c>
      <c r="Q1276" s="9">
        <v>19</v>
      </c>
      <c r="R1276" s="9" t="s">
        <v>917</v>
      </c>
      <c r="S1276" s="9" t="s">
        <v>277</v>
      </c>
      <c r="T1276" s="119" t="s">
        <v>500</v>
      </c>
      <c r="U1276" s="126" t="s">
        <v>275</v>
      </c>
      <c r="V1276" s="127">
        <v>160500</v>
      </c>
      <c r="W1276" s="17">
        <f t="shared" si="110"/>
        <v>11191001</v>
      </c>
    </row>
    <row r="1277" spans="14:23" ht="24.95" customHeight="1">
      <c r="N1277" s="9">
        <v>19</v>
      </c>
      <c r="O1277" s="16" t="str">
        <f t="shared" si="109"/>
        <v>191002تهيه و نصب شبكه هاي چوبي از چوب نراد خارجي، ‏براي زيرسازي سقف هاي كاذب، به منظور اجراي لمبه ‏كوبي.‏</v>
      </c>
      <c r="P1277" s="115" t="s">
        <v>1743</v>
      </c>
      <c r="Q1277" s="9">
        <v>19</v>
      </c>
      <c r="R1277" s="9" t="s">
        <v>917</v>
      </c>
      <c r="S1277" s="9" t="s">
        <v>277</v>
      </c>
      <c r="T1277" s="119" t="s">
        <v>501</v>
      </c>
      <c r="U1277" s="126" t="s">
        <v>275</v>
      </c>
      <c r="V1277" s="127">
        <v>143000</v>
      </c>
      <c r="W1277" s="17">
        <f t="shared" si="110"/>
        <v>11191002</v>
      </c>
    </row>
    <row r="1278" spans="14:23" ht="24.95" customHeight="1">
      <c r="N1278" s="9">
        <v>19</v>
      </c>
      <c r="O1278" s="16" t="str">
        <f t="shared" si="109"/>
        <v>191003تهيه مصالح و زير سازي به صورت شبكه عمود بر هم ‏و اتصال نيم و نيم صليبي با چوب نراد خارجي، به ابعاد ‏‏6×4 سانتيمتر به فاصله يك متر از يكديگر، به منظور ‏نصب صفحات صاف آزبست سيمان درنما.‏</v>
      </c>
      <c r="P1278" s="115" t="s">
        <v>1744</v>
      </c>
      <c r="Q1278" s="9">
        <v>19</v>
      </c>
      <c r="R1278" s="9" t="s">
        <v>917</v>
      </c>
      <c r="S1278" s="9" t="s">
        <v>277</v>
      </c>
      <c r="T1278" s="119" t="s">
        <v>502</v>
      </c>
      <c r="U1278" s="126" t="s">
        <v>275</v>
      </c>
      <c r="V1278" s="127">
        <v>93400</v>
      </c>
      <c r="W1278" s="17">
        <f t="shared" si="110"/>
        <v>11191003</v>
      </c>
    </row>
    <row r="1279" spans="14:23" ht="24.95" customHeight="1">
      <c r="N1279" s="9">
        <v>19</v>
      </c>
      <c r="O1279" s="16" t="str">
        <f t="shared" si="109"/>
        <v>191004تهيه مصالح و زير سازي با چوب نراد خارجي، براي ‏نصب اردواز 30×60 سانتيمتر شامل چوبهاي اصلي به ‏ابعاد 4×6 سانتيمتر و به فاصله 80 سانتيمتر و چوبهاي ‏فرعي به ابعاد 4×3 سانتيمتر به فاصله 20 سانتيمتر از ‏يكديگر.‏</v>
      </c>
      <c r="P1279" s="115" t="s">
        <v>1745</v>
      </c>
      <c r="Q1279" s="9">
        <v>19</v>
      </c>
      <c r="R1279" s="9" t="s">
        <v>917</v>
      </c>
      <c r="S1279" s="9" t="s">
        <v>277</v>
      </c>
      <c r="T1279" s="119" t="s">
        <v>503</v>
      </c>
      <c r="U1279" s="126" t="s">
        <v>275</v>
      </c>
      <c r="V1279" s="127">
        <v>164000</v>
      </c>
      <c r="W1279" s="17">
        <f t="shared" si="110"/>
        <v>11191004</v>
      </c>
    </row>
    <row r="1280" spans="14:23" ht="24.95" customHeight="1">
      <c r="N1280" s="9">
        <v>19</v>
      </c>
      <c r="O1280" s="16" t="str">
        <f t="shared" si="109"/>
        <v>191005تهيه مصالح و زير سازي با چوب نراد خارجي، براي ‏نصب اردواز 30×20 سانتيمترشامل چوبهاي اصلي به ‏ابعاد 6×4 سانتيمتر و به فاصله 80 سانتيمتر و چوبهاي ‏فرعي به ابعاد 4×3 سانتيمتر و به فاصله 10 سانتيمتر از ‏يكديگر.‏</v>
      </c>
      <c r="P1280" s="115" t="s">
        <v>1746</v>
      </c>
      <c r="Q1280" s="9">
        <v>19</v>
      </c>
      <c r="R1280" s="9" t="s">
        <v>917</v>
      </c>
      <c r="S1280" s="9" t="s">
        <v>277</v>
      </c>
      <c r="T1280" s="119" t="s">
        <v>504</v>
      </c>
      <c r="U1280" s="126" t="s">
        <v>275</v>
      </c>
      <c r="V1280" s="127">
        <v>275500</v>
      </c>
      <c r="W1280" s="17">
        <f t="shared" si="110"/>
        <v>11191005</v>
      </c>
    </row>
    <row r="1281" spans="14:23" ht="24.95" customHeight="1">
      <c r="N1281" s="9">
        <v>19</v>
      </c>
      <c r="O1281" s="16" t="str">
        <f t="shared" si="109"/>
        <v>191101تهيه و نصب چوب روي دست انداز پله به ضخامت ‏حدود 6 سانتيمتر و عرض 8 تا 12 سانتيمتر، با لوازم ‏اتصالي مربوط از چوب داخلي.‏</v>
      </c>
      <c r="P1281" s="115" t="s">
        <v>1747</v>
      </c>
      <c r="Q1281" s="9">
        <v>19</v>
      </c>
      <c r="R1281" s="9" t="s">
        <v>917</v>
      </c>
      <c r="S1281" s="9" t="s">
        <v>277</v>
      </c>
      <c r="T1281" s="119" t="s">
        <v>505</v>
      </c>
      <c r="U1281" s="126" t="s">
        <v>293</v>
      </c>
      <c r="V1281" s="127">
        <v>127500</v>
      </c>
      <c r="W1281" s="17">
        <f t="shared" si="110"/>
        <v>11191101</v>
      </c>
    </row>
    <row r="1282" spans="14:23" ht="24.95" customHeight="1">
      <c r="N1282" s="9">
        <v>19</v>
      </c>
      <c r="O1282" s="16" t="str">
        <f t="shared" si="109"/>
        <v>191102تهيه و نصب چوب روي دست انداز پله به ضخامت ‏حدود 6 سانتيمتر و عرض 8 تا 12 سانتيمتر، با لوازم ‏اتصالي مربوط ازچوب نراد خارجي.‏</v>
      </c>
      <c r="P1282" s="115" t="s">
        <v>1748</v>
      </c>
      <c r="Q1282" s="9">
        <v>19</v>
      </c>
      <c r="R1282" s="9" t="s">
        <v>917</v>
      </c>
      <c r="S1282" s="9" t="s">
        <v>277</v>
      </c>
      <c r="T1282" s="119" t="s">
        <v>506</v>
      </c>
      <c r="U1282" s="126" t="s">
        <v>293</v>
      </c>
      <c r="V1282" s="127">
        <v>148500</v>
      </c>
      <c r="W1282" s="17">
        <f t="shared" si="110"/>
        <v>11191102</v>
      </c>
    </row>
    <row r="1283" spans="14:23" ht="24.95" customHeight="1">
      <c r="N1283" s="9">
        <v>19</v>
      </c>
      <c r="O1283" s="16" t="str">
        <f t="shared" si="109"/>
        <v>191103تهيه و نصب قرنيز چوبي به ضخامت 1 تا 1.5 سانتيمتر، ‏از چوب داخلي كه لبه آن ابزار خورده باشد.‏</v>
      </c>
      <c r="P1283" s="115" t="s">
        <v>1749</v>
      </c>
      <c r="Q1283" s="9">
        <v>19</v>
      </c>
      <c r="R1283" s="9" t="s">
        <v>917</v>
      </c>
      <c r="S1283" s="9" t="s">
        <v>277</v>
      </c>
      <c r="T1283" s="119" t="s">
        <v>2189</v>
      </c>
      <c r="U1283" s="126" t="s">
        <v>275</v>
      </c>
      <c r="V1283" s="127">
        <v>470000</v>
      </c>
      <c r="W1283" s="17">
        <f t="shared" si="110"/>
        <v>11191103</v>
      </c>
    </row>
    <row r="1284" spans="14:23" ht="24.95" customHeight="1">
      <c r="N1284" s="9">
        <v>19</v>
      </c>
      <c r="O1284" s="16" t="str">
        <f t="shared" si="109"/>
        <v>191104تهيه و نصب قرنيز چوبي به ضخامت 1 تا 1.5 سانتيمتر، ‏از چوب نراد خارجي كه لبه آن ابزار خورده باشد.‏</v>
      </c>
      <c r="P1284" s="115" t="s">
        <v>1750</v>
      </c>
      <c r="Q1284" s="9">
        <v>19</v>
      </c>
      <c r="R1284" s="9" t="s">
        <v>917</v>
      </c>
      <c r="S1284" s="9" t="s">
        <v>277</v>
      </c>
      <c r="T1284" s="119" t="s">
        <v>2190</v>
      </c>
      <c r="U1284" s="126" t="s">
        <v>275</v>
      </c>
      <c r="V1284" s="127">
        <v>456000</v>
      </c>
      <c r="W1284" s="17">
        <f t="shared" si="110"/>
        <v>11191104</v>
      </c>
    </row>
    <row r="1285" spans="14:23" ht="24.95" customHeight="1">
      <c r="N1285" s="9">
        <v>19</v>
      </c>
      <c r="O1285" s="16" t="str">
        <f t="shared" si="109"/>
        <v>191105تهيه و نصب قرنيز چوبي از جنس ام. دي. اف (‏MDF‏) ‏رنگي  به ضخامت حدود 1.5 سانتيمتر، لبه آن ابزار ‏خورده باشد.‏</v>
      </c>
      <c r="P1285" s="115" t="s">
        <v>1751</v>
      </c>
      <c r="Q1285" s="9">
        <v>19</v>
      </c>
      <c r="R1285" s="9" t="s">
        <v>917</v>
      </c>
      <c r="S1285" s="9" t="s">
        <v>277</v>
      </c>
      <c r="T1285" s="119" t="s">
        <v>2191</v>
      </c>
      <c r="U1285" s="126" t="s">
        <v>275</v>
      </c>
      <c r="V1285" s="127">
        <v>484500</v>
      </c>
      <c r="W1285" s="17">
        <f t="shared" si="110"/>
        <v>11191105</v>
      </c>
    </row>
    <row r="1286" spans="14:23" ht="24.95" customHeight="1">
      <c r="N1286" s="9">
        <v>19</v>
      </c>
      <c r="O1286" s="16" t="str">
        <f t="shared" si="109"/>
        <v>191201تهيه مصالح و پوشش ديوارها با نئوپان به ضخامت 18 ‏ميليمتر.‏</v>
      </c>
      <c r="P1286" s="115" t="s">
        <v>1752</v>
      </c>
      <c r="Q1286" s="9">
        <v>19</v>
      </c>
      <c r="R1286" s="9" t="s">
        <v>917</v>
      </c>
      <c r="S1286" s="9" t="s">
        <v>277</v>
      </c>
      <c r="T1286" s="119" t="s">
        <v>507</v>
      </c>
      <c r="U1286" s="126" t="s">
        <v>275</v>
      </c>
      <c r="V1286" s="127">
        <v>293500</v>
      </c>
      <c r="W1286" s="17">
        <f t="shared" si="110"/>
        <v>11191201</v>
      </c>
    </row>
    <row r="1287" spans="14:23" ht="24.95" customHeight="1">
      <c r="N1287" s="9">
        <v>19</v>
      </c>
      <c r="O1287" s="16" t="str">
        <f t="shared" si="109"/>
        <v>191202اضافه بها نسبت به رديف 191201، چنانچه در محيط ‏قطعات نئوپان زهوار از چوب نراد خارجي به ابعاد ‏‏1.8×1.5 سانتيمتر نصب شده باشد.‏</v>
      </c>
      <c r="P1287" s="115" t="s">
        <v>1753</v>
      </c>
      <c r="Q1287" s="9">
        <v>19</v>
      </c>
      <c r="R1287" s="9" t="s">
        <v>917</v>
      </c>
      <c r="S1287" s="9" t="s">
        <v>277</v>
      </c>
      <c r="T1287" s="119" t="s">
        <v>2192</v>
      </c>
      <c r="U1287" s="126" t="s">
        <v>275</v>
      </c>
      <c r="V1287" s="127">
        <v>46300</v>
      </c>
      <c r="W1287" s="17">
        <f t="shared" si="110"/>
        <v>11191202</v>
      </c>
    </row>
    <row r="1288" spans="14:23" ht="24.95" customHeight="1">
      <c r="N1288" s="9">
        <v>19</v>
      </c>
      <c r="O1288" s="16" t="str">
        <f t="shared" si="109"/>
        <v>191203تهيه مصالح و پوشش نرده از ورق نئوپان به ضخامت 2 ‏سانتيمتر، كه درمحيط آن زهوار از چوب نراد خارجي به ‏ابعاد 2×1.5 سانتيمتر نصب شده باشد.‏</v>
      </c>
      <c r="P1288" s="115" t="s">
        <v>1754</v>
      </c>
      <c r="Q1288" s="9">
        <v>19</v>
      </c>
      <c r="R1288" s="9" t="s">
        <v>917</v>
      </c>
      <c r="S1288" s="9" t="s">
        <v>277</v>
      </c>
      <c r="T1288" s="119" t="s">
        <v>2193</v>
      </c>
      <c r="U1288" s="126" t="s">
        <v>275</v>
      </c>
      <c r="V1288" s="127">
        <v>252000</v>
      </c>
      <c r="W1288" s="17">
        <f t="shared" si="110"/>
        <v>11191203</v>
      </c>
    </row>
    <row r="1289" spans="14:23" ht="24.95" customHeight="1">
      <c r="N1289" s="9">
        <v>19</v>
      </c>
      <c r="O1289" s="16" t="str">
        <f t="shared" si="109"/>
        <v>191301تهيه و نصب خرپاي چوبي با چهار تراش از چوب ‏داخلي شامل كش، لنگ (كلافهاي تحتاني و فوقاني ‏خرپا)، لاپه (پرلين)، شاخه، تو حلقي، ركاب ، كلاف ‏روي ديوار، چوب دار و ساير اعضاي مشابه، به استثناي ‏تخته‌كوبي ها، بر حسب حجم چوب نصب شده.‏</v>
      </c>
      <c r="P1289" s="115" t="s">
        <v>1755</v>
      </c>
      <c r="Q1289" s="9">
        <v>19</v>
      </c>
      <c r="R1289" s="9" t="s">
        <v>917</v>
      </c>
      <c r="S1289" s="9" t="s">
        <v>277</v>
      </c>
      <c r="T1289" s="119" t="s">
        <v>508</v>
      </c>
      <c r="U1289" s="126" t="s">
        <v>303</v>
      </c>
      <c r="V1289" s="127">
        <v>9774500</v>
      </c>
      <c r="W1289" s="17">
        <f t="shared" si="110"/>
        <v>11191301</v>
      </c>
    </row>
    <row r="1290" spans="14:23" ht="24.95" customHeight="1">
      <c r="N1290" s="9">
        <v>19</v>
      </c>
      <c r="O1290" s="16" t="str">
        <f t="shared" si="109"/>
        <v>191302تهيه و نصب خرپاي چوبي با چهار تراش از چوب نراد ‏خارجي شامل كش، لنگ (كلافهاي تحتاني و فوقاني ‏خرپا)، لاپه (پرلين)، شاخه، تو حلقي، ركاب، كلاف ‏روي ديوار، چوب دار و ساير اعضاي مشابه، به استثناي ‏تخته‌كوبي ها، بر حسب حجم چوب نصب شده.‏</v>
      </c>
      <c r="P1290" s="115" t="s">
        <v>1756</v>
      </c>
      <c r="Q1290" s="9">
        <v>19</v>
      </c>
      <c r="R1290" s="9" t="s">
        <v>917</v>
      </c>
      <c r="S1290" s="9" t="s">
        <v>277</v>
      </c>
      <c r="T1290" s="119" t="s">
        <v>509</v>
      </c>
      <c r="U1290" s="126" t="s">
        <v>303</v>
      </c>
      <c r="V1290" s="127">
        <v>13308000</v>
      </c>
      <c r="W1290" s="17">
        <f t="shared" si="110"/>
        <v>11191302</v>
      </c>
    </row>
    <row r="1291" spans="14:23" ht="24.95" customHeight="1">
      <c r="N1291" s="9">
        <v>19</v>
      </c>
      <c r="O1291" s="16" t="str">
        <f t="shared" si="109"/>
        <v>191303تهيه مصالح و كوبيدن توفال در زير شيرواني با هر نوع ‏چوب.‏</v>
      </c>
      <c r="P1291" s="115" t="s">
        <v>1757</v>
      </c>
      <c r="Q1291" s="9">
        <v>19</v>
      </c>
      <c r="R1291" s="9" t="s">
        <v>917</v>
      </c>
      <c r="S1291" s="9" t="s">
        <v>277</v>
      </c>
      <c r="T1291" s="119" t="s">
        <v>36</v>
      </c>
      <c r="U1291" s="126" t="s">
        <v>275</v>
      </c>
      <c r="V1291" s="127">
        <v>110000</v>
      </c>
      <c r="W1291" s="17">
        <f t="shared" si="110"/>
        <v>11191303</v>
      </c>
    </row>
    <row r="1292" spans="14:23" ht="24.95" customHeight="1">
      <c r="N1292" s="9">
        <v>19</v>
      </c>
      <c r="O1292" s="16" t="str">
        <f t="shared" si="109"/>
        <v>191304تهيه مصالح و كوبيدن تخته زير ابروي شيرواني و ‏تخته‌هاي دستكي زير كاه گل از تخته 3 سانتيمتري ‏داخلي.‏</v>
      </c>
      <c r="P1292" s="115" t="s">
        <v>1758</v>
      </c>
      <c r="Q1292" s="9">
        <v>19</v>
      </c>
      <c r="R1292" s="9" t="s">
        <v>917</v>
      </c>
      <c r="S1292" s="9" t="s">
        <v>277</v>
      </c>
      <c r="T1292" s="119" t="s">
        <v>37</v>
      </c>
      <c r="U1292" s="126" t="s">
        <v>275</v>
      </c>
      <c r="V1292" s="127">
        <v>342000</v>
      </c>
      <c r="W1292" s="17">
        <f t="shared" si="110"/>
        <v>11191304</v>
      </c>
    </row>
    <row r="1293" spans="14:23" ht="24.95" customHeight="1">
      <c r="N1293" s="9">
        <v>19</v>
      </c>
      <c r="O1293" s="16" t="str">
        <f t="shared" si="109"/>
        <v>191305تهيه مصالح و كوبيدن تخته زير ابروي شيرواني و ‏تخته‌هاي دستكي زير كاه گل ازچوب 3 سانتيمتري نراد ‏خارجي.‏</v>
      </c>
      <c r="P1293" s="115" t="s">
        <v>1759</v>
      </c>
      <c r="Q1293" s="9">
        <v>19</v>
      </c>
      <c r="R1293" s="9" t="s">
        <v>917</v>
      </c>
      <c r="S1293" s="9" t="s">
        <v>277</v>
      </c>
      <c r="T1293" s="119" t="s">
        <v>38</v>
      </c>
      <c r="U1293" s="126" t="s">
        <v>275</v>
      </c>
      <c r="V1293" s="127">
        <v>438000</v>
      </c>
      <c r="W1293" s="17">
        <f t="shared" si="110"/>
        <v>11191305</v>
      </c>
    </row>
    <row r="1294" spans="14:23" ht="24.95" customHeight="1">
      <c r="N1294" s="9">
        <v>20</v>
      </c>
      <c r="O1294" s="16" t="str">
        <f t="shared" si="109"/>
        <v>191306تهيه و اجراي تير ريزي سقف با تيرهاي چوبي از نوع ‏چهار تراش داخلي به ابعاد 20×10 سانتيمتر، با تمام ‏لوازم و متعلقات مربوط.‏</v>
      </c>
      <c r="P1294" s="156" t="s">
        <v>1760</v>
      </c>
      <c r="Q1294" s="9">
        <v>19</v>
      </c>
      <c r="R1294" s="9" t="s">
        <v>917</v>
      </c>
      <c r="S1294" s="9" t="s">
        <v>277</v>
      </c>
      <c r="T1294" s="119" t="s">
        <v>39</v>
      </c>
      <c r="U1294" s="126" t="s">
        <v>293</v>
      </c>
      <c r="V1294" s="127">
        <v>206000</v>
      </c>
      <c r="W1294" s="17">
        <f t="shared" si="110"/>
        <v>11191306</v>
      </c>
    </row>
    <row r="1295" spans="14:23" ht="24.95" customHeight="1">
      <c r="N1295" s="9">
        <v>20</v>
      </c>
      <c r="O1295" s="16" t="str">
        <f t="shared" si="109"/>
        <v>191307تهيه و اجراي تير ريزي سقف با تيرهاي چوبي از نوع ‏چهار تراش نراد خارجي به ابعاد 20×10 سانتيمتر با ‏تمام لوازم و متعلقات مربوط.‏</v>
      </c>
      <c r="P1295" s="156" t="s">
        <v>1761</v>
      </c>
      <c r="Q1295" s="9">
        <v>19</v>
      </c>
      <c r="R1295" s="9" t="s">
        <v>917</v>
      </c>
      <c r="S1295" s="9" t="s">
        <v>277</v>
      </c>
      <c r="T1295" s="119" t="s">
        <v>40</v>
      </c>
      <c r="U1295" s="126" t="s">
        <v>293</v>
      </c>
      <c r="V1295" s="127">
        <v>291500</v>
      </c>
      <c r="W1295" s="17">
        <f t="shared" si="110"/>
        <v>11191307</v>
      </c>
    </row>
    <row r="1296" spans="14:23" ht="24.95" customHeight="1">
      <c r="N1296" s="9">
        <v>20</v>
      </c>
      <c r="O1296" s="16" t="str">
        <f t="shared" si="109"/>
        <v>191401تهيه مصالح و كوبيدن لمبه با چوب نراد خارجي روي ‏زيرسازي چوبي.‏</v>
      </c>
      <c r="P1296" s="156" t="s">
        <v>1762</v>
      </c>
      <c r="Q1296" s="9">
        <v>19</v>
      </c>
      <c r="R1296" s="9" t="s">
        <v>917</v>
      </c>
      <c r="S1296" s="9" t="s">
        <v>277</v>
      </c>
      <c r="T1296" s="119" t="s">
        <v>41</v>
      </c>
      <c r="U1296" s="126" t="s">
        <v>275</v>
      </c>
      <c r="V1296" s="127">
        <v>152500</v>
      </c>
      <c r="W1296" s="17">
        <f t="shared" si="110"/>
        <v>11191401</v>
      </c>
    </row>
    <row r="1297" spans="14:23" ht="24.95" customHeight="1">
      <c r="N1297" s="9">
        <v>20</v>
      </c>
      <c r="O1297" s="16" t="str">
        <f t="shared" si="109"/>
        <v>191501نصب انواع پاركت چوبي روي سطوح آماده شده با ‏ساب و لاك لازم.‏</v>
      </c>
      <c r="P1297" s="156" t="s">
        <v>1763</v>
      </c>
      <c r="Q1297" s="9">
        <v>19</v>
      </c>
      <c r="R1297" s="9" t="s">
        <v>917</v>
      </c>
      <c r="S1297" s="9" t="s">
        <v>277</v>
      </c>
      <c r="T1297" s="119" t="s">
        <v>42</v>
      </c>
      <c r="U1297" s="126" t="s">
        <v>275</v>
      </c>
      <c r="V1297" s="127">
        <v>82800</v>
      </c>
      <c r="W1297" s="17">
        <f t="shared" si="110"/>
        <v>11191501</v>
      </c>
    </row>
    <row r="1298" spans="14:23" ht="24.95" customHeight="1">
      <c r="N1298" s="9">
        <v>20</v>
      </c>
      <c r="O1298" s="16" t="str">
        <f t="shared" si="109"/>
        <v>191601اجراي روكش روي كارهاي چوبي، همراه با پرداخت ‏سطح روكش شده، به طور كامل.‏</v>
      </c>
      <c r="P1298" s="156" t="s">
        <v>1764</v>
      </c>
      <c r="Q1298" s="9">
        <v>19</v>
      </c>
      <c r="R1298" s="9" t="s">
        <v>917</v>
      </c>
      <c r="S1298" s="9" t="s">
        <v>277</v>
      </c>
      <c r="T1298" s="119" t="s">
        <v>43</v>
      </c>
      <c r="U1298" s="126" t="s">
        <v>275</v>
      </c>
      <c r="V1298" s="127">
        <v>37300</v>
      </c>
      <c r="W1298" s="17">
        <f t="shared" si="110"/>
        <v>11191601</v>
      </c>
    </row>
    <row r="1299" spans="14:23" ht="24.95" customHeight="1">
      <c r="N1299" s="9">
        <v>20</v>
      </c>
      <c r="O1299" s="16" t="str">
        <f t="shared" si="109"/>
        <v>191701تهيه و نصب چوبهاي ضربه گير لبه سكوها، همراه با ‏چوبهاي صليبي داخل سكو، از چوب نراد خارجي بر ‏حسب حجم چوبهاي نصب شده.‏</v>
      </c>
      <c r="P1299" s="156" t="s">
        <v>1765</v>
      </c>
      <c r="Q1299" s="9">
        <v>19</v>
      </c>
      <c r="R1299" s="9" t="s">
        <v>917</v>
      </c>
      <c r="S1299" s="9" t="s">
        <v>277</v>
      </c>
      <c r="T1299" s="119" t="s">
        <v>44</v>
      </c>
      <c r="U1299" s="126" t="s">
        <v>303</v>
      </c>
      <c r="V1299" s="127">
        <v>13023000</v>
      </c>
      <c r="W1299" s="17">
        <f t="shared" si="110"/>
        <v>11191701</v>
      </c>
    </row>
    <row r="1300" spans="14:23" ht="24.95" customHeight="1">
      <c r="N1300" s="9">
        <v>20</v>
      </c>
      <c r="O1300" s="16" t="str">
        <f t="shared" ref="O1300:O1364" si="111">CONCATENATE(P1300,T1300)</f>
        <v>200101كاشي كاري با كاشي لعابي با سطح تا 2.5 دسيمتر ‏مربع‎.‎</v>
      </c>
      <c r="P1300" s="117" t="s">
        <v>1766</v>
      </c>
      <c r="Q1300" s="9">
        <v>20</v>
      </c>
      <c r="R1300" s="9" t="s">
        <v>45</v>
      </c>
      <c r="S1300" s="9" t="s">
        <v>277</v>
      </c>
      <c r="T1300" s="119" t="s">
        <v>2194</v>
      </c>
      <c r="U1300" s="126" t="s">
        <v>275</v>
      </c>
      <c r="V1300" s="150">
        <v>197000</v>
      </c>
      <c r="W1300" s="17">
        <f t="shared" ref="W1300:W1364" si="112">P1300+11000000</f>
        <v>11200101</v>
      </c>
    </row>
    <row r="1301" spans="14:23" ht="24.95" customHeight="1">
      <c r="N1301" s="9">
        <v>20</v>
      </c>
      <c r="O1301" s="16" t="str">
        <f t="shared" si="111"/>
        <v>200102كاشي كاري با كاشي لعابي با سطح بيش از 2.5 تا 3.5 ‏دسيمتر مربع.‏</v>
      </c>
      <c r="P1301" s="115" t="s">
        <v>1767</v>
      </c>
      <c r="Q1301" s="9">
        <v>20</v>
      </c>
      <c r="R1301" s="9" t="s">
        <v>45</v>
      </c>
      <c r="S1301" s="9" t="s">
        <v>277</v>
      </c>
      <c r="T1301" s="119" t="s">
        <v>2195</v>
      </c>
      <c r="U1301" s="126" t="s">
        <v>275</v>
      </c>
      <c r="V1301" s="127">
        <v>210000</v>
      </c>
      <c r="W1301" s="17">
        <f t="shared" si="112"/>
        <v>11200102</v>
      </c>
    </row>
    <row r="1302" spans="14:23" ht="24.95" customHeight="1">
      <c r="N1302" s="9">
        <v>20</v>
      </c>
      <c r="O1302" s="16" t="str">
        <f t="shared" si="111"/>
        <v>200103كاشي كاري با كاشي لعابي با سطح بيش از 3.5 تا 4 ‏دسيمتر مربع.‏</v>
      </c>
      <c r="P1302" s="115" t="s">
        <v>1768</v>
      </c>
      <c r="Q1302" s="9">
        <v>20</v>
      </c>
      <c r="R1302" s="9" t="s">
        <v>45</v>
      </c>
      <c r="S1302" s="9" t="s">
        <v>277</v>
      </c>
      <c r="T1302" s="119" t="s">
        <v>2196</v>
      </c>
      <c r="U1302" s="126" t="s">
        <v>275</v>
      </c>
      <c r="V1302" s="127">
        <v>221000</v>
      </c>
      <c r="W1302" s="17">
        <f t="shared" si="112"/>
        <v>11200103</v>
      </c>
    </row>
    <row r="1303" spans="14:23" ht="24.95" customHeight="1">
      <c r="N1303" s="9">
        <v>20</v>
      </c>
      <c r="O1303" s="16" t="str">
        <f t="shared" si="111"/>
        <v>200104كاشي كاري با كاشي لعابي با سطح بيش از 4 تا 4.5 ‏دسيمتر مربع.‏</v>
      </c>
      <c r="P1303" s="115" t="s">
        <v>1769</v>
      </c>
      <c r="Q1303" s="9">
        <v>20</v>
      </c>
      <c r="R1303" s="9" t="s">
        <v>45</v>
      </c>
      <c r="S1303" s="9" t="s">
        <v>277</v>
      </c>
      <c r="T1303" s="119" t="s">
        <v>2197</v>
      </c>
      <c r="U1303" s="126" t="s">
        <v>275</v>
      </c>
      <c r="V1303" s="127">
        <v>231500</v>
      </c>
      <c r="W1303" s="17">
        <f t="shared" si="112"/>
        <v>11200104</v>
      </c>
    </row>
    <row r="1304" spans="14:23" ht="24.95" customHeight="1">
      <c r="N1304" s="9">
        <v>20</v>
      </c>
      <c r="O1304" s="16" t="str">
        <f t="shared" si="111"/>
        <v>200105كاشي كاري با كاشي لعابي با سطح بيش از 4.5 تا 5 ‏دسيمتر مربع.‏</v>
      </c>
      <c r="P1304" s="115" t="s">
        <v>1770</v>
      </c>
      <c r="Q1304" s="9">
        <v>20</v>
      </c>
      <c r="R1304" s="9" t="s">
        <v>45</v>
      </c>
      <c r="S1304" s="9" t="s">
        <v>277</v>
      </c>
      <c r="T1304" s="119" t="s">
        <v>2198</v>
      </c>
      <c r="U1304" s="126" t="s">
        <v>275</v>
      </c>
      <c r="V1304" s="127">
        <v>227500</v>
      </c>
      <c r="W1304" s="17">
        <f t="shared" si="112"/>
        <v>11200105</v>
      </c>
    </row>
    <row r="1305" spans="14:23" ht="24.95" customHeight="1">
      <c r="N1305" s="9">
        <v>20</v>
      </c>
      <c r="O1305" s="16" t="str">
        <f t="shared" si="111"/>
        <v>200106كاشي كاري با كاشي لعابي با سطح بيش از 5 تا 6 ‏دسيمتر مربع.‏</v>
      </c>
      <c r="P1305" s="115" t="s">
        <v>1771</v>
      </c>
      <c r="Q1305" s="9">
        <v>20</v>
      </c>
      <c r="R1305" s="9" t="s">
        <v>45</v>
      </c>
      <c r="S1305" s="9" t="s">
        <v>277</v>
      </c>
      <c r="T1305" s="119" t="s">
        <v>46</v>
      </c>
      <c r="U1305" s="126" t="s">
        <v>275</v>
      </c>
      <c r="V1305" s="127">
        <v>237000</v>
      </c>
      <c r="W1305" s="17">
        <f t="shared" si="112"/>
        <v>11200106</v>
      </c>
    </row>
    <row r="1306" spans="14:23" ht="24.95" customHeight="1">
      <c r="N1306" s="9">
        <v>20</v>
      </c>
      <c r="O1306" s="16" t="str">
        <f t="shared" si="111"/>
        <v>200107كاشي كاري با كاشي لعابي با سطح بيش از 6 تا 9 ‏دسيمتر مربع.‏</v>
      </c>
      <c r="P1306" s="115" t="s">
        <v>1772</v>
      </c>
      <c r="Q1306" s="9">
        <v>20</v>
      </c>
      <c r="R1306" s="9" t="s">
        <v>45</v>
      </c>
      <c r="S1306" s="9" t="s">
        <v>277</v>
      </c>
      <c r="T1306" s="119" t="s">
        <v>47</v>
      </c>
      <c r="U1306" s="126" t="s">
        <v>275</v>
      </c>
      <c r="V1306" s="127">
        <v>236500</v>
      </c>
      <c r="W1306" s="17">
        <f t="shared" si="112"/>
        <v>11200107</v>
      </c>
    </row>
    <row r="1307" spans="14:23" ht="24.95" customHeight="1">
      <c r="N1307" s="9">
        <v>20</v>
      </c>
      <c r="O1307" s="16" t="str">
        <f t="shared" si="111"/>
        <v>200108كاشي كاري با كاشي لعابي با سطح بيش از 9 دسيمتر ‏مربع.‏</v>
      </c>
      <c r="P1307" s="115" t="s">
        <v>1773</v>
      </c>
      <c r="Q1307" s="9">
        <v>20</v>
      </c>
      <c r="R1307" s="9" t="s">
        <v>45</v>
      </c>
      <c r="S1307" s="9" t="s">
        <v>277</v>
      </c>
      <c r="T1307" s="119" t="s">
        <v>48</v>
      </c>
      <c r="U1307" s="126" t="s">
        <v>275</v>
      </c>
      <c r="V1307" s="127">
        <v>246500</v>
      </c>
      <c r="W1307" s="17">
        <f t="shared" si="112"/>
        <v>11200108</v>
      </c>
    </row>
    <row r="1308" spans="14:23" ht="24.95" customHeight="1">
      <c r="N1308" s="9">
        <v>20</v>
      </c>
      <c r="O1308" s="16" t="str">
        <f t="shared" si="111"/>
        <v>200201اضافه‌ بها به رديف‌هاي 200101 تا 200108 چنانچه ‏در رديف‌هاي كاشي بجاي ملات از چسب استفاده ‏شود.‏</v>
      </c>
      <c r="P1308" s="115" t="s">
        <v>1774</v>
      </c>
      <c r="Q1308" s="9">
        <v>20</v>
      </c>
      <c r="R1308" s="9" t="s">
        <v>45</v>
      </c>
      <c r="S1308" s="9" t="s">
        <v>277</v>
      </c>
      <c r="T1308" s="119" t="s">
        <v>49</v>
      </c>
      <c r="U1308" s="126" t="s">
        <v>275</v>
      </c>
      <c r="V1308" s="127">
        <v>145000</v>
      </c>
      <c r="W1308" s="17">
        <f t="shared" si="112"/>
        <v>11200201</v>
      </c>
    </row>
    <row r="1309" spans="14:23" ht="24.95" customHeight="1">
      <c r="N1309" s="9">
        <v>20</v>
      </c>
      <c r="O1309" s="16" t="str">
        <f t="shared" si="111"/>
        <v>200301نصب سراميك لعابدار با سطح 1 تا 2.5 دسيمتر مربع.‏</v>
      </c>
      <c r="P1309" s="115" t="s">
        <v>1775</v>
      </c>
      <c r="Q1309" s="9">
        <v>20</v>
      </c>
      <c r="R1309" s="9" t="s">
        <v>45</v>
      </c>
      <c r="S1309" s="9" t="s">
        <v>277</v>
      </c>
      <c r="T1309" s="119" t="s">
        <v>2199</v>
      </c>
      <c r="U1309" s="126" t="s">
        <v>275</v>
      </c>
      <c r="V1309" s="127">
        <v>234000</v>
      </c>
      <c r="W1309" s="17">
        <f t="shared" si="112"/>
        <v>11200301</v>
      </c>
    </row>
    <row r="1310" spans="14:23" ht="24.95" customHeight="1">
      <c r="N1310" s="9">
        <v>20</v>
      </c>
      <c r="O1310" s="16" t="str">
        <f t="shared" si="111"/>
        <v>200302نصب سراميك لعابدار با سطح 2.5 تا 4 دسيمتر مربع.‏</v>
      </c>
      <c r="P1310" s="115" t="s">
        <v>1776</v>
      </c>
      <c r="Q1310" s="9">
        <v>20</v>
      </c>
      <c r="R1310" s="9" t="s">
        <v>45</v>
      </c>
      <c r="S1310" s="9" t="s">
        <v>277</v>
      </c>
      <c r="T1310" s="119" t="s">
        <v>2200</v>
      </c>
      <c r="U1310" s="126" t="s">
        <v>275</v>
      </c>
      <c r="V1310" s="127">
        <v>227500</v>
      </c>
      <c r="W1310" s="17">
        <f t="shared" si="112"/>
        <v>11200302</v>
      </c>
    </row>
    <row r="1311" spans="14:23" ht="24.95" customHeight="1">
      <c r="N1311" s="9">
        <v>20</v>
      </c>
      <c r="O1311" s="16" t="str">
        <f t="shared" si="111"/>
        <v>200303نصب سراميك لعابدار با سطح 4 تا 5 دسيمتر مربع.‏</v>
      </c>
      <c r="P1311" s="115" t="s">
        <v>1777</v>
      </c>
      <c r="Q1311" s="9">
        <v>20</v>
      </c>
      <c r="R1311" s="9" t="s">
        <v>45</v>
      </c>
      <c r="S1311" s="9" t="s">
        <v>277</v>
      </c>
      <c r="T1311" s="119" t="s">
        <v>50</v>
      </c>
      <c r="U1311" s="126" t="s">
        <v>275</v>
      </c>
      <c r="V1311" s="127">
        <v>224500</v>
      </c>
      <c r="W1311" s="17">
        <f t="shared" si="112"/>
        <v>11200303</v>
      </c>
    </row>
    <row r="1312" spans="14:23" ht="24.95" customHeight="1">
      <c r="N1312" s="9">
        <v>20</v>
      </c>
      <c r="O1312" s="16" t="str">
        <f t="shared" si="111"/>
        <v>200304نصب سراميك لعابدار با سطح بيش از 5 تا 6 دسيمتر ‏مربع.‏</v>
      </c>
      <c r="P1312" s="115" t="s">
        <v>1778</v>
      </c>
      <c r="Q1312" s="9">
        <v>20</v>
      </c>
      <c r="R1312" s="9" t="s">
        <v>45</v>
      </c>
      <c r="S1312" s="9" t="s">
        <v>277</v>
      </c>
      <c r="T1312" s="119" t="s">
        <v>51</v>
      </c>
      <c r="U1312" s="126" t="s">
        <v>275</v>
      </c>
      <c r="V1312" s="127">
        <v>189000</v>
      </c>
      <c r="W1312" s="17">
        <f t="shared" si="112"/>
        <v>11200304</v>
      </c>
    </row>
    <row r="1313" spans="14:23" ht="24.95" customHeight="1">
      <c r="N1313" s="9">
        <v>20</v>
      </c>
      <c r="O1313" s="16" t="str">
        <f t="shared" si="111"/>
        <v>200305نصب سراميك لعابدار با سطح بيش از 6 تا 8 دسيمتر ‏مربع.‏</v>
      </c>
      <c r="P1313" s="115" t="s">
        <v>1779</v>
      </c>
      <c r="Q1313" s="9">
        <v>20</v>
      </c>
      <c r="R1313" s="9" t="s">
        <v>45</v>
      </c>
      <c r="S1313" s="9" t="s">
        <v>277</v>
      </c>
      <c r="T1313" s="119" t="s">
        <v>52</v>
      </c>
      <c r="U1313" s="126" t="s">
        <v>275</v>
      </c>
      <c r="V1313" s="127">
        <v>183500</v>
      </c>
      <c r="W1313" s="17">
        <f t="shared" si="112"/>
        <v>11200305</v>
      </c>
    </row>
    <row r="1314" spans="14:23" ht="24.95" customHeight="1">
      <c r="N1314" s="9">
        <v>20</v>
      </c>
      <c r="O1314" s="16" t="str">
        <f t="shared" si="111"/>
        <v>200306نصب سراميك لعابدار با سطح بيش از 8 تا 9 دسيمتر ‏مربع.‏</v>
      </c>
      <c r="P1314" s="115" t="s">
        <v>1780</v>
      </c>
      <c r="Q1314" s="9">
        <v>20</v>
      </c>
      <c r="R1314" s="9" t="s">
        <v>45</v>
      </c>
      <c r="S1314" s="9" t="s">
        <v>277</v>
      </c>
      <c r="T1314" s="119" t="s">
        <v>53</v>
      </c>
      <c r="U1314" s="126" t="s">
        <v>275</v>
      </c>
      <c r="V1314" s="127">
        <v>184500</v>
      </c>
      <c r="W1314" s="17">
        <f t="shared" si="112"/>
        <v>11200306</v>
      </c>
    </row>
    <row r="1315" spans="14:23" ht="24.95" customHeight="1">
      <c r="N1315" s="9">
        <v>20</v>
      </c>
      <c r="O1315" s="16" t="str">
        <f t="shared" si="111"/>
        <v>200307نصب سراميك لعابدار با سطح بيش از 9 تا 11 ‏دسيمتر مربع.‏</v>
      </c>
      <c r="P1315" s="115" t="s">
        <v>1781</v>
      </c>
      <c r="Q1315" s="9">
        <v>20</v>
      </c>
      <c r="R1315" s="9" t="s">
        <v>45</v>
      </c>
      <c r="S1315" s="9" t="s">
        <v>277</v>
      </c>
      <c r="T1315" s="119" t="s">
        <v>54</v>
      </c>
      <c r="U1315" s="126" t="s">
        <v>275</v>
      </c>
      <c r="V1315" s="127">
        <v>206500</v>
      </c>
      <c r="W1315" s="17">
        <f t="shared" si="112"/>
        <v>11200307</v>
      </c>
    </row>
    <row r="1316" spans="14:23" ht="24.95" customHeight="1">
      <c r="N1316" s="9">
        <v>20</v>
      </c>
      <c r="O1316" s="16" t="str">
        <f t="shared" si="111"/>
        <v>200308نصب سراميك لعابدار با سطح بيش از 11 تا 16 ‏دسيمتر مربع.‏</v>
      </c>
      <c r="P1316" s="115" t="s">
        <v>1782</v>
      </c>
      <c r="Q1316" s="9">
        <v>20</v>
      </c>
      <c r="R1316" s="9" t="s">
        <v>45</v>
      </c>
      <c r="S1316" s="9" t="s">
        <v>277</v>
      </c>
      <c r="T1316" s="119" t="s">
        <v>55</v>
      </c>
      <c r="U1316" s="126" t="s">
        <v>275</v>
      </c>
      <c r="V1316" s="127">
        <v>213500</v>
      </c>
      <c r="W1316" s="17">
        <f t="shared" si="112"/>
        <v>11200308</v>
      </c>
    </row>
    <row r="1317" spans="14:23" ht="24.95" customHeight="1">
      <c r="N1317" s="9">
        <v>20</v>
      </c>
      <c r="O1317" s="16" t="str">
        <f t="shared" si="111"/>
        <v>200309نصب سراميك لعابدار با سطح بيش از 16 تا 22 ‏دسيمتر مربع.‏</v>
      </c>
      <c r="P1317" s="156" t="s">
        <v>1783</v>
      </c>
      <c r="Q1317" s="9">
        <v>20</v>
      </c>
      <c r="R1317" s="9" t="s">
        <v>45</v>
      </c>
      <c r="S1317" s="9" t="s">
        <v>277</v>
      </c>
      <c r="T1317" s="119" t="s">
        <v>56</v>
      </c>
      <c r="U1317" s="126" t="s">
        <v>275</v>
      </c>
      <c r="V1317" s="127">
        <v>220500</v>
      </c>
      <c r="W1317" s="17">
        <f t="shared" si="112"/>
        <v>11200309</v>
      </c>
    </row>
    <row r="1318" spans="14:23" ht="24.95" customHeight="1">
      <c r="N1318" s="9">
        <v>20</v>
      </c>
      <c r="O1318" s="16" t="str">
        <f t="shared" si="111"/>
        <v>200401نصب سراميك ضد اسيد بدون لعاب.‏</v>
      </c>
      <c r="P1318" s="156" t="s">
        <v>1784</v>
      </c>
      <c r="Q1318" s="9">
        <v>20</v>
      </c>
      <c r="R1318" s="9" t="s">
        <v>45</v>
      </c>
      <c r="S1318" s="9" t="s">
        <v>277</v>
      </c>
      <c r="T1318" s="119" t="s">
        <v>57</v>
      </c>
      <c r="U1318" s="126" t="s">
        <v>275</v>
      </c>
      <c r="V1318" s="127">
        <v>265500</v>
      </c>
      <c r="W1318" s="17">
        <f t="shared" si="112"/>
        <v>11200401</v>
      </c>
    </row>
    <row r="1319" spans="14:23" ht="24.95" customHeight="1">
      <c r="N1319" s="9">
        <v>20</v>
      </c>
      <c r="O1319" s="16" t="str">
        <f t="shared" si="111"/>
        <v>200402نصب سراميك ضد اسيد لعابدار.‏</v>
      </c>
      <c r="P1319" s="156" t="s">
        <v>1785</v>
      </c>
      <c r="Q1319" s="9">
        <v>20</v>
      </c>
      <c r="R1319" s="9" t="s">
        <v>45</v>
      </c>
      <c r="S1319" s="9" t="s">
        <v>277</v>
      </c>
      <c r="T1319" s="119" t="s">
        <v>58</v>
      </c>
      <c r="U1319" s="126" t="s">
        <v>275</v>
      </c>
      <c r="V1319" s="127">
        <v>265500</v>
      </c>
      <c r="W1319" s="17">
        <f t="shared" si="112"/>
        <v>11200402</v>
      </c>
    </row>
    <row r="1320" spans="14:23" ht="24.95" customHeight="1">
      <c r="N1320" s="9">
        <v>20</v>
      </c>
      <c r="O1320" s="16" t="str">
        <f t="shared" si="111"/>
        <v>200501نصب سراميك گرانيتي مات.‏</v>
      </c>
      <c r="P1320" s="156" t="s">
        <v>1786</v>
      </c>
      <c r="Q1320" s="9">
        <v>20</v>
      </c>
      <c r="R1320" s="9" t="s">
        <v>45</v>
      </c>
      <c r="S1320" s="9" t="s">
        <v>277</v>
      </c>
      <c r="T1320" s="119" t="s">
        <v>59</v>
      </c>
      <c r="U1320" s="126" t="s">
        <v>275</v>
      </c>
      <c r="V1320" s="127">
        <v>254000</v>
      </c>
      <c r="W1320" s="17">
        <f t="shared" si="112"/>
        <v>11200501</v>
      </c>
    </row>
    <row r="1321" spans="14:23" ht="24.95" customHeight="1">
      <c r="N1321" s="9">
        <v>20</v>
      </c>
      <c r="O1321" s="16" t="str">
        <f t="shared" si="111"/>
        <v>200502اضافه‌بها به رديف 200501 چنانچه از سراميك كاليبره ‏استفاده شود.‏</v>
      </c>
      <c r="P1321" s="156" t="s">
        <v>1787</v>
      </c>
      <c r="Q1321" s="9">
        <v>20</v>
      </c>
      <c r="R1321" s="9" t="s">
        <v>45</v>
      </c>
      <c r="S1321" s="9" t="s">
        <v>277</v>
      </c>
      <c r="T1321" s="119" t="s">
        <v>60</v>
      </c>
      <c r="U1321" s="126" t="s">
        <v>275</v>
      </c>
      <c r="V1321" s="127">
        <v>80600</v>
      </c>
      <c r="W1321" s="17">
        <f t="shared" si="112"/>
        <v>11200502</v>
      </c>
    </row>
    <row r="1322" spans="14:23" ht="24.95" customHeight="1">
      <c r="N1322" s="9">
        <v>20</v>
      </c>
      <c r="O1322" s="16" t="str">
        <f t="shared" si="111"/>
        <v>200503اضافه‌بها به رديف‌هاي 200501 و 200502 چنانچه ‏سراميك ساب خورده سطح آن صيقلي باشد.‏</v>
      </c>
      <c r="P1322" s="156" t="s">
        <v>1788</v>
      </c>
      <c r="Q1322" s="9">
        <v>20</v>
      </c>
      <c r="R1322" s="9" t="s">
        <v>45</v>
      </c>
      <c r="S1322" s="9" t="s">
        <v>277</v>
      </c>
      <c r="T1322" s="119" t="s">
        <v>61</v>
      </c>
      <c r="U1322" s="126" t="s">
        <v>275</v>
      </c>
      <c r="V1322" s="127">
        <v>139000</v>
      </c>
      <c r="W1322" s="17">
        <f t="shared" si="112"/>
        <v>11200503</v>
      </c>
    </row>
    <row r="1323" spans="14:23" ht="24.95" customHeight="1">
      <c r="N1323" s="9">
        <v>21</v>
      </c>
      <c r="O1323" s="16" t="str">
        <f t="shared" si="111"/>
        <v>210101فرش كف با موزاييك سيماني ساده به ابعاد 25×25 ‏سانتيمتر، با 2.5 سانتيمتر ماسه نرم زير آن و ‏دوغاب‌ريزي‎.‎</v>
      </c>
      <c r="P1323" s="117" t="s">
        <v>1789</v>
      </c>
      <c r="Q1323" s="9">
        <v>21</v>
      </c>
      <c r="R1323" s="9" t="s">
        <v>62</v>
      </c>
      <c r="S1323" s="9" t="s">
        <v>277</v>
      </c>
      <c r="T1323" s="119" t="s">
        <v>2201</v>
      </c>
      <c r="U1323" s="126" t="s">
        <v>275</v>
      </c>
      <c r="V1323" s="150">
        <v>108500</v>
      </c>
      <c r="W1323" s="17">
        <f t="shared" si="112"/>
        <v>11210101</v>
      </c>
    </row>
    <row r="1324" spans="14:23" ht="24.95" customHeight="1">
      <c r="N1324" s="9">
        <v>21</v>
      </c>
      <c r="O1324" s="16" t="str">
        <f t="shared" si="111"/>
        <v>210102فرش كف با موزاييك سيماني ساده به ابعاد 30×30 ‏سانتيمتر، با 2.5 سانتيمتر ماسه نرم زيرآن و ‏دوغاب‌ريزي.‏</v>
      </c>
      <c r="P1324" s="115" t="s">
        <v>1790</v>
      </c>
      <c r="Q1324" s="9">
        <v>21</v>
      </c>
      <c r="R1324" s="9" t="s">
        <v>62</v>
      </c>
      <c r="S1324" s="9" t="s">
        <v>277</v>
      </c>
      <c r="T1324" s="119" t="s">
        <v>2202</v>
      </c>
      <c r="U1324" s="126" t="s">
        <v>275</v>
      </c>
      <c r="V1324" s="127">
        <v>106500</v>
      </c>
      <c r="W1324" s="17">
        <f t="shared" si="112"/>
        <v>11210102</v>
      </c>
    </row>
    <row r="1325" spans="14:23" ht="24.95" customHeight="1">
      <c r="N1325" s="9">
        <v>21</v>
      </c>
      <c r="O1325" s="16" t="str">
        <f t="shared" si="111"/>
        <v>210103فرش كف باموزاييك سيماني ساده به ابعاد 25×25 ‏سانتيمتر.‏</v>
      </c>
      <c r="P1325" s="115" t="s">
        <v>1791</v>
      </c>
      <c r="Q1325" s="9">
        <v>21</v>
      </c>
      <c r="R1325" s="9" t="s">
        <v>62</v>
      </c>
      <c r="S1325" s="9" t="s">
        <v>277</v>
      </c>
      <c r="T1325" s="119" t="s">
        <v>63</v>
      </c>
      <c r="U1325" s="126" t="s">
        <v>275</v>
      </c>
      <c r="V1325" s="127">
        <v>120000</v>
      </c>
      <c r="W1325" s="17">
        <f t="shared" si="112"/>
        <v>11210103</v>
      </c>
    </row>
    <row r="1326" spans="14:23" ht="24.95" customHeight="1">
      <c r="N1326" s="9">
        <v>21</v>
      </c>
      <c r="O1326" s="16" t="str">
        <f t="shared" si="111"/>
        <v>210104فرش كف با موزاييك سيماني ساده به ابعاد 30×30 ‏سانتيمتر.‏</v>
      </c>
      <c r="P1326" s="115" t="s">
        <v>1792</v>
      </c>
      <c r="Q1326" s="9">
        <v>21</v>
      </c>
      <c r="R1326" s="9" t="s">
        <v>62</v>
      </c>
      <c r="S1326" s="9" t="s">
        <v>277</v>
      </c>
      <c r="T1326" s="119" t="s">
        <v>64</v>
      </c>
      <c r="U1326" s="126" t="s">
        <v>275</v>
      </c>
      <c r="V1326" s="127">
        <v>118000</v>
      </c>
      <c r="W1326" s="17">
        <f t="shared" si="112"/>
        <v>11210104</v>
      </c>
    </row>
    <row r="1327" spans="14:23" ht="24.95" customHeight="1">
      <c r="N1327" s="9">
        <v>21</v>
      </c>
      <c r="O1327" s="16" t="str">
        <f t="shared" si="111"/>
        <v>210201فرش كف با موزاييك ايراني به ابعاد 15×15 سانتيمتر.‏</v>
      </c>
      <c r="P1327" s="115" t="s">
        <v>1793</v>
      </c>
      <c r="Q1327" s="9">
        <v>21</v>
      </c>
      <c r="R1327" s="9" t="s">
        <v>62</v>
      </c>
      <c r="S1327" s="9" t="s">
        <v>277</v>
      </c>
      <c r="T1327" s="119" t="s">
        <v>65</v>
      </c>
      <c r="U1327" s="126" t="s">
        <v>275</v>
      </c>
      <c r="V1327" s="127">
        <v>190500</v>
      </c>
      <c r="W1327" s="17">
        <f t="shared" si="112"/>
        <v>11210201</v>
      </c>
    </row>
    <row r="1328" spans="14:23" ht="24.95" customHeight="1">
      <c r="N1328" s="9">
        <v>21</v>
      </c>
      <c r="O1328" s="16" t="str">
        <f t="shared" si="111"/>
        <v>210202فرش كف با موزاييك ايراني به ابعاد 25×25 سانتيمتر.‏</v>
      </c>
      <c r="P1328" s="115" t="s">
        <v>1794</v>
      </c>
      <c r="Q1328" s="9">
        <v>21</v>
      </c>
      <c r="R1328" s="9" t="s">
        <v>62</v>
      </c>
      <c r="S1328" s="9" t="s">
        <v>277</v>
      </c>
      <c r="T1328" s="119" t="s">
        <v>66</v>
      </c>
      <c r="U1328" s="126" t="s">
        <v>275</v>
      </c>
      <c r="V1328" s="127">
        <v>160000</v>
      </c>
      <c r="W1328" s="17">
        <f t="shared" si="112"/>
        <v>11210202</v>
      </c>
    </row>
    <row r="1329" spans="14:23" ht="24.95" customHeight="1">
      <c r="N1329" s="9">
        <v>21</v>
      </c>
      <c r="O1329" s="16" t="str">
        <f t="shared" si="111"/>
        <v>210203فرش كف با موزاييك ايراني به ابعاد 30×30 سانتيمتر.‏</v>
      </c>
      <c r="P1329" s="115" t="s">
        <v>1795</v>
      </c>
      <c r="Q1329" s="9">
        <v>21</v>
      </c>
      <c r="R1329" s="9" t="s">
        <v>62</v>
      </c>
      <c r="S1329" s="9" t="s">
        <v>277</v>
      </c>
      <c r="T1329" s="119" t="s">
        <v>67</v>
      </c>
      <c r="U1329" s="126" t="s">
        <v>275</v>
      </c>
      <c r="V1329" s="127">
        <v>158500</v>
      </c>
      <c r="W1329" s="17">
        <f t="shared" si="112"/>
        <v>11210203</v>
      </c>
    </row>
    <row r="1330" spans="14:23" ht="24.95" customHeight="1">
      <c r="N1330" s="9">
        <v>21</v>
      </c>
      <c r="O1330" s="16" t="str">
        <f t="shared" si="111"/>
        <v>210204فرش كف با موزاييك ايراني به ابعاد 40×40 سانتيمتر.‏</v>
      </c>
      <c r="P1330" s="115" t="s">
        <v>1796</v>
      </c>
      <c r="Q1330" s="9">
        <v>21</v>
      </c>
      <c r="R1330" s="9" t="s">
        <v>62</v>
      </c>
      <c r="S1330" s="9" t="s">
        <v>277</v>
      </c>
      <c r="T1330" s="119" t="s">
        <v>68</v>
      </c>
      <c r="U1330" s="126" t="s">
        <v>275</v>
      </c>
      <c r="V1330" s="127">
        <v>169000</v>
      </c>
      <c r="W1330" s="17">
        <f t="shared" si="112"/>
        <v>11210204</v>
      </c>
    </row>
    <row r="1331" spans="14:23" ht="24.95" customHeight="1">
      <c r="N1331" s="9">
        <v>21</v>
      </c>
      <c r="O1331" s="16" t="str">
        <f t="shared" si="111"/>
        <v>210301فرش كف با موزاييك فرنگي با خرده سنگهاي تا نمره ‏‏4 به ابعاد 15×15 سانتيمتر.‏</v>
      </c>
      <c r="P1331" s="115" t="s">
        <v>1797</v>
      </c>
      <c r="Q1331" s="9">
        <v>21</v>
      </c>
      <c r="R1331" s="9" t="s">
        <v>62</v>
      </c>
      <c r="S1331" s="9" t="s">
        <v>277</v>
      </c>
      <c r="T1331" s="119" t="s">
        <v>69</v>
      </c>
      <c r="U1331" s="126" t="s">
        <v>275</v>
      </c>
      <c r="V1331" s="127">
        <v>174500</v>
      </c>
      <c r="W1331" s="17">
        <f t="shared" si="112"/>
        <v>11210301</v>
      </c>
    </row>
    <row r="1332" spans="14:23" ht="24.95" customHeight="1">
      <c r="N1332" s="9">
        <v>21</v>
      </c>
      <c r="O1332" s="16" t="str">
        <f t="shared" si="111"/>
        <v>210302فرش كف با موزاييك فرنگي با خرده سنگهاي تا نمره ‏‏4 به ابعاد 25×25 سانتيمتر.‏</v>
      </c>
      <c r="P1332" s="115" t="s">
        <v>1798</v>
      </c>
      <c r="Q1332" s="9">
        <v>21</v>
      </c>
      <c r="R1332" s="9" t="s">
        <v>62</v>
      </c>
      <c r="S1332" s="9" t="s">
        <v>277</v>
      </c>
      <c r="T1332" s="119" t="s">
        <v>70</v>
      </c>
      <c r="U1332" s="126" t="s">
        <v>275</v>
      </c>
      <c r="V1332" s="127">
        <v>145000</v>
      </c>
      <c r="W1332" s="17">
        <f t="shared" si="112"/>
        <v>11210302</v>
      </c>
    </row>
    <row r="1333" spans="14:23" ht="24.95" customHeight="1">
      <c r="N1333" s="9">
        <v>21</v>
      </c>
      <c r="O1333" s="16" t="str">
        <f t="shared" si="111"/>
        <v>210303فرش كف با موزاييك فرنگي با خرده سنگهاي تا نمره ‏‏4 به ابعاد30×30 سانتيمتر.‏</v>
      </c>
      <c r="P1333" s="115" t="s">
        <v>1799</v>
      </c>
      <c r="Q1333" s="9">
        <v>21</v>
      </c>
      <c r="R1333" s="9" t="s">
        <v>62</v>
      </c>
      <c r="S1333" s="9" t="s">
        <v>277</v>
      </c>
      <c r="T1333" s="119" t="s">
        <v>71</v>
      </c>
      <c r="U1333" s="126" t="s">
        <v>275</v>
      </c>
      <c r="V1333" s="127">
        <v>143000</v>
      </c>
      <c r="W1333" s="17">
        <f t="shared" si="112"/>
        <v>11210303</v>
      </c>
    </row>
    <row r="1334" spans="14:23" ht="24.95" customHeight="1">
      <c r="N1334" s="9">
        <v>21</v>
      </c>
      <c r="O1334" s="16" t="str">
        <f t="shared" si="111"/>
        <v>210304فرش كف با موزاييك فرنگي با خرده سنگهاي تا نمره ‏‏4 به ابعاد 40×40 سانتيمتر.‏</v>
      </c>
      <c r="P1334" s="115" t="s">
        <v>1800</v>
      </c>
      <c r="Q1334" s="9">
        <v>21</v>
      </c>
      <c r="R1334" s="9" t="s">
        <v>62</v>
      </c>
      <c r="S1334" s="9" t="s">
        <v>277</v>
      </c>
      <c r="T1334" s="119" t="s">
        <v>72</v>
      </c>
      <c r="U1334" s="126" t="s">
        <v>275</v>
      </c>
      <c r="V1334" s="127">
        <v>148000</v>
      </c>
      <c r="W1334" s="17">
        <f t="shared" si="112"/>
        <v>11210304</v>
      </c>
    </row>
    <row r="1335" spans="14:23" ht="24.95" customHeight="1">
      <c r="N1335" s="9">
        <v>21</v>
      </c>
      <c r="O1335" s="16" t="str">
        <f t="shared" si="111"/>
        <v>210401اضافه بها به رديف‌هاي 210301 تا 210304، در ‏صورتي كه سنگهاي نمره 5 يا بيشتردر آنها به كار ‏رود.‏</v>
      </c>
      <c r="P1335" s="115" t="s">
        <v>1801</v>
      </c>
      <c r="Q1335" s="9">
        <v>21</v>
      </c>
      <c r="R1335" s="9" t="s">
        <v>62</v>
      </c>
      <c r="S1335" s="9" t="s">
        <v>277</v>
      </c>
      <c r="T1335" s="119" t="s">
        <v>73</v>
      </c>
      <c r="U1335" s="126" t="s">
        <v>275</v>
      </c>
      <c r="V1335" s="127">
        <v>16300</v>
      </c>
      <c r="W1335" s="17">
        <f t="shared" si="112"/>
        <v>11210401</v>
      </c>
    </row>
    <row r="1336" spans="14:23" ht="24.95" customHeight="1">
      <c r="N1336" s="9">
        <v>21</v>
      </c>
      <c r="O1336" s="16" t="str">
        <f t="shared" si="111"/>
        <v>210402اضافه بها به رديف‌هاي 210303 و 210304، در ‏صورتي كه لاشه سنگهاي درشت مرمر يا مرمريت در ‏آن به كاررود.‏</v>
      </c>
      <c r="P1336" s="156" t="s">
        <v>1802</v>
      </c>
      <c r="Q1336" s="9">
        <v>21</v>
      </c>
      <c r="R1336" s="9" t="s">
        <v>62</v>
      </c>
      <c r="S1336" s="9" t="s">
        <v>277</v>
      </c>
      <c r="T1336" s="119" t="s">
        <v>74</v>
      </c>
      <c r="U1336" s="126" t="s">
        <v>275</v>
      </c>
      <c r="V1336" s="127">
        <v>73500</v>
      </c>
      <c r="W1336" s="17">
        <f t="shared" si="112"/>
        <v>11210402</v>
      </c>
    </row>
    <row r="1337" spans="14:23" ht="24.95" customHeight="1">
      <c r="N1337" s="9">
        <v>21</v>
      </c>
      <c r="O1337" s="16" t="str">
        <f t="shared" si="111"/>
        <v>210501فرش كف با موزاييك ماشيني ايراني.‏</v>
      </c>
      <c r="P1337" s="156" t="s">
        <v>1803</v>
      </c>
      <c r="Q1337" s="9">
        <v>21</v>
      </c>
      <c r="R1337" s="9" t="s">
        <v>62</v>
      </c>
      <c r="S1337" s="9" t="s">
        <v>277</v>
      </c>
      <c r="T1337" s="119" t="s">
        <v>75</v>
      </c>
      <c r="U1337" s="126" t="s">
        <v>275</v>
      </c>
      <c r="V1337" s="127">
        <v>151500</v>
      </c>
      <c r="W1337" s="17">
        <f t="shared" si="112"/>
        <v>11210501</v>
      </c>
    </row>
    <row r="1338" spans="14:23" ht="24.95" customHeight="1">
      <c r="N1338" s="9">
        <v>21</v>
      </c>
      <c r="O1338" s="16" t="str">
        <f t="shared" si="111"/>
        <v>210502فرش كف با موزاييك ماشيني فرنگي.‏</v>
      </c>
      <c r="P1338" s="156" t="s">
        <v>1804</v>
      </c>
      <c r="Q1338" s="9">
        <v>21</v>
      </c>
      <c r="R1338" s="9" t="s">
        <v>62</v>
      </c>
      <c r="S1338" s="9" t="s">
        <v>277</v>
      </c>
      <c r="T1338" s="119" t="s">
        <v>76</v>
      </c>
      <c r="U1338" s="126" t="s">
        <v>275</v>
      </c>
      <c r="V1338" s="127">
        <v>181500</v>
      </c>
      <c r="W1338" s="17">
        <f t="shared" si="112"/>
        <v>11210502</v>
      </c>
    </row>
    <row r="1339" spans="14:23" ht="24.95" customHeight="1">
      <c r="N1339" s="9">
        <v>21</v>
      </c>
      <c r="O1339" s="16" t="str">
        <f t="shared" si="111"/>
        <v>210503فرش كف با موزاييك ماشيني طرح گرانيت.‏</v>
      </c>
      <c r="P1339" s="156" t="s">
        <v>1805</v>
      </c>
      <c r="Q1339" s="9">
        <v>21</v>
      </c>
      <c r="R1339" s="9" t="s">
        <v>62</v>
      </c>
      <c r="S1339" s="9" t="s">
        <v>277</v>
      </c>
      <c r="T1339" s="119" t="s">
        <v>77</v>
      </c>
      <c r="U1339" s="126" t="s">
        <v>275</v>
      </c>
      <c r="V1339" s="127">
        <v>190000</v>
      </c>
      <c r="W1339" s="17">
        <f t="shared" si="112"/>
        <v>11210503</v>
      </c>
    </row>
    <row r="1340" spans="14:23" ht="24.95" customHeight="1">
      <c r="N1340" s="9">
        <v>21</v>
      </c>
      <c r="O1340" s="16" t="str">
        <f t="shared" si="111"/>
        <v>210504فرش كف با موزاييك ماشيني آجدار ايراني.‏</v>
      </c>
      <c r="P1340" s="156" t="s">
        <v>1806</v>
      </c>
      <c r="Q1340" s="9">
        <v>21</v>
      </c>
      <c r="R1340" s="9" t="s">
        <v>62</v>
      </c>
      <c r="S1340" s="9" t="s">
        <v>277</v>
      </c>
      <c r="T1340" s="119" t="s">
        <v>78</v>
      </c>
      <c r="U1340" s="126" t="s">
        <v>275</v>
      </c>
      <c r="V1340" s="127">
        <v>142500</v>
      </c>
      <c r="W1340" s="17">
        <f t="shared" si="112"/>
        <v>11210504</v>
      </c>
    </row>
    <row r="1341" spans="14:23" ht="24.95" customHeight="1">
      <c r="N1341" s="9">
        <v>21</v>
      </c>
      <c r="O1341" s="16" t="str">
        <f t="shared" si="111"/>
        <v>210505فرش كف با موزاييك ماشيني آجدار فرنگي.‏</v>
      </c>
      <c r="P1341" s="156" t="s">
        <v>1807</v>
      </c>
      <c r="Q1341" s="9">
        <v>21</v>
      </c>
      <c r="R1341" s="9" t="s">
        <v>62</v>
      </c>
      <c r="S1341" s="9" t="s">
        <v>277</v>
      </c>
      <c r="T1341" s="119" t="s">
        <v>79</v>
      </c>
      <c r="U1341" s="126" t="s">
        <v>275</v>
      </c>
      <c r="V1341" s="127">
        <v>184500</v>
      </c>
      <c r="W1341" s="17">
        <f t="shared" si="112"/>
        <v>11210505</v>
      </c>
    </row>
    <row r="1342" spans="14:23" ht="24.95" customHeight="1">
      <c r="N1342" s="9"/>
      <c r="O1342" s="16" t="str">
        <f t="shared" si="111"/>
        <v>210506تهیه مصالح و اجرای موزاییک ویبره ای کارخانه ای (واش بتن) با هر نوع ملات</v>
      </c>
      <c r="P1342" s="156" t="s">
        <v>2303</v>
      </c>
      <c r="Q1342" s="9">
        <v>21</v>
      </c>
      <c r="R1342" s="9" t="s">
        <v>62</v>
      </c>
      <c r="S1342" s="9" t="s">
        <v>277</v>
      </c>
      <c r="T1342" s="119" t="s">
        <v>2304</v>
      </c>
      <c r="U1342" s="126" t="s">
        <v>275</v>
      </c>
      <c r="V1342" s="153">
        <v>224500</v>
      </c>
      <c r="W1342" s="17">
        <f t="shared" si="112"/>
        <v>11210506</v>
      </c>
    </row>
    <row r="1343" spans="14:23" ht="24.95" customHeight="1">
      <c r="N1343" s="9">
        <v>22</v>
      </c>
      <c r="O1343" s="16" t="str">
        <f t="shared" si="111"/>
        <v>220101تهيه و نصب سنگ پلاك در سطوح افقي از نوع ‏تراورتن سفيد به ‌ضخامت 1.5 تا 2 سانتيمتر.‏</v>
      </c>
      <c r="P1343" s="117" t="s">
        <v>1808</v>
      </c>
      <c r="Q1343" s="9">
        <v>22</v>
      </c>
      <c r="R1343" s="9" t="s">
        <v>80</v>
      </c>
      <c r="S1343" s="9" t="s">
        <v>277</v>
      </c>
      <c r="T1343" s="119" t="s">
        <v>2203</v>
      </c>
      <c r="U1343" s="126" t="s">
        <v>275</v>
      </c>
      <c r="V1343" s="150">
        <v>906500</v>
      </c>
      <c r="W1343" s="17">
        <f t="shared" si="112"/>
        <v>11220101</v>
      </c>
    </row>
    <row r="1344" spans="14:23" ht="24.95" customHeight="1">
      <c r="N1344" s="9">
        <v>22</v>
      </c>
      <c r="O1344" s="16" t="str">
        <f t="shared" si="111"/>
        <v>220102تهيه و نصب سنگ پلاك در سطوح افقي از نوع ‏تراورتن ليمويي آذرشهر به‌ ضخامت 1.5 تا 2 ‏سانتيمتر.‏</v>
      </c>
      <c r="P1344" s="115" t="s">
        <v>1809</v>
      </c>
      <c r="Q1344" s="9">
        <v>22</v>
      </c>
      <c r="R1344" s="9" t="s">
        <v>80</v>
      </c>
      <c r="S1344" s="9" t="s">
        <v>277</v>
      </c>
      <c r="T1344" s="119" t="s">
        <v>2204</v>
      </c>
      <c r="U1344" s="126" t="s">
        <v>275</v>
      </c>
      <c r="V1344" s="127">
        <v>671000</v>
      </c>
      <c r="W1344" s="17">
        <f t="shared" si="112"/>
        <v>11220102</v>
      </c>
    </row>
    <row r="1345" spans="14:23" ht="24.95" customHeight="1">
      <c r="N1345" s="9">
        <v>22</v>
      </c>
      <c r="O1345" s="16" t="str">
        <f t="shared" si="111"/>
        <v>220103تهيه و نصب سنگ پلاك در سطوح افقي از نوع ‏تراورتن قرمز آذر شهر به ‌ضخامت 1.5 تا 2 سانتيمتر.‏</v>
      </c>
      <c r="P1345" s="115" t="s">
        <v>1810</v>
      </c>
      <c r="Q1345" s="9">
        <v>22</v>
      </c>
      <c r="R1345" s="9" t="s">
        <v>80</v>
      </c>
      <c r="S1345" s="9" t="s">
        <v>277</v>
      </c>
      <c r="T1345" s="119" t="s">
        <v>2205</v>
      </c>
      <c r="U1345" s="126" t="s">
        <v>275</v>
      </c>
      <c r="V1345" s="127">
        <v>681500</v>
      </c>
      <c r="W1345" s="17">
        <f t="shared" si="112"/>
        <v>11220103</v>
      </c>
    </row>
    <row r="1346" spans="14:23" ht="24.95" customHeight="1">
      <c r="N1346" s="9">
        <v>22</v>
      </c>
      <c r="O1346" s="16" t="str">
        <f t="shared" si="111"/>
        <v>220104تهيه و نصب سنگ پلاك لاشه تراورتن براي كف.‏</v>
      </c>
      <c r="P1346" s="115" t="s">
        <v>1811</v>
      </c>
      <c r="Q1346" s="9">
        <v>22</v>
      </c>
      <c r="R1346" s="9" t="s">
        <v>80</v>
      </c>
      <c r="S1346" s="9" t="s">
        <v>277</v>
      </c>
      <c r="T1346" s="119" t="s">
        <v>81</v>
      </c>
      <c r="U1346" s="126" t="s">
        <v>275</v>
      </c>
      <c r="V1346" s="127">
        <v>114000</v>
      </c>
      <c r="W1346" s="17">
        <f t="shared" si="112"/>
        <v>11220104</v>
      </c>
    </row>
    <row r="1347" spans="14:23" ht="24.95" customHeight="1">
      <c r="N1347" s="9">
        <v>22</v>
      </c>
      <c r="O1347" s="16" t="str">
        <f t="shared" si="111"/>
        <v>220201تهيه و نصب سنگ پلاك سياه لاشتر اصفهان در ‏سطوح افقي، به ضخامت 1.5 تا 2 سانتيمتر.‏</v>
      </c>
      <c r="P1347" s="115" t="s">
        <v>1812</v>
      </c>
      <c r="Q1347" s="9">
        <v>22</v>
      </c>
      <c r="R1347" s="9" t="s">
        <v>80</v>
      </c>
      <c r="S1347" s="9" t="s">
        <v>277</v>
      </c>
      <c r="T1347" s="119" t="s">
        <v>2206</v>
      </c>
      <c r="U1347" s="126" t="s">
        <v>275</v>
      </c>
      <c r="V1347" s="127">
        <v>335000</v>
      </c>
      <c r="W1347" s="17">
        <f t="shared" si="112"/>
        <v>11220201</v>
      </c>
    </row>
    <row r="1348" spans="14:23" ht="24.95" customHeight="1">
      <c r="N1348" s="9">
        <v>22</v>
      </c>
      <c r="O1348" s="16" t="str">
        <f t="shared" si="111"/>
        <v>220202تهيه و نصب سنگ پلاك سياه نجف آباد در سطوح ‏افقي به ضخامت 1.5 تا 2 سانتيمتر.‏</v>
      </c>
      <c r="P1348" s="115" t="s">
        <v>1813</v>
      </c>
      <c r="Q1348" s="9">
        <v>22</v>
      </c>
      <c r="R1348" s="9" t="s">
        <v>80</v>
      </c>
      <c r="S1348" s="9" t="s">
        <v>277</v>
      </c>
      <c r="T1348" s="119" t="s">
        <v>2207</v>
      </c>
      <c r="U1348" s="126" t="s">
        <v>275</v>
      </c>
      <c r="V1348" s="127">
        <v>461000</v>
      </c>
      <c r="W1348" s="17">
        <f t="shared" si="112"/>
        <v>11220202</v>
      </c>
    </row>
    <row r="1349" spans="14:23" ht="24.95" customHeight="1">
      <c r="N1349" s="9">
        <v>22</v>
      </c>
      <c r="O1349" s="16" t="str">
        <f t="shared" si="111"/>
        <v>220301تهيه و نصب سنگ پلاك مرمريت گوهره خرم آباد در ‏سطوح افقي به ضخامت 1.5 تا 2 سانتيمتر.‏</v>
      </c>
      <c r="P1349" s="115" t="s">
        <v>1814</v>
      </c>
      <c r="Q1349" s="9">
        <v>22</v>
      </c>
      <c r="R1349" s="9" t="s">
        <v>80</v>
      </c>
      <c r="S1349" s="9" t="s">
        <v>277</v>
      </c>
      <c r="T1349" s="119" t="s">
        <v>2208</v>
      </c>
      <c r="U1349" s="126" t="s">
        <v>275</v>
      </c>
      <c r="V1349" s="127">
        <v>356000</v>
      </c>
      <c r="W1349" s="17">
        <f t="shared" si="112"/>
        <v>11220301</v>
      </c>
    </row>
    <row r="1350" spans="14:23" ht="24.95" customHeight="1">
      <c r="N1350" s="9">
        <v>22</v>
      </c>
      <c r="O1350" s="16" t="str">
        <f t="shared" si="111"/>
        <v>220302تهيه و نصب سنگ پلاك قرمز سنندج در سطوح افقي ‏به ضخامت 1.5 تا 2 سانتيمتر.‏</v>
      </c>
      <c r="P1350" s="115" t="s">
        <v>1815</v>
      </c>
      <c r="Q1350" s="9">
        <v>22</v>
      </c>
      <c r="R1350" s="9" t="s">
        <v>80</v>
      </c>
      <c r="S1350" s="9" t="s">
        <v>277</v>
      </c>
      <c r="T1350" s="119" t="s">
        <v>2209</v>
      </c>
      <c r="U1350" s="126" t="s">
        <v>275</v>
      </c>
      <c r="V1350" s="127">
        <v>462000</v>
      </c>
      <c r="W1350" s="17">
        <f t="shared" si="112"/>
        <v>11220302</v>
      </c>
    </row>
    <row r="1351" spans="14:23" ht="24.95" customHeight="1">
      <c r="N1351" s="9">
        <v>22</v>
      </c>
      <c r="O1351" s="16" t="str">
        <f t="shared" si="111"/>
        <v>220303تهيه و نصب سنگ پلاك مرمريت كرم و يا صورتي ‏آباده در سطوح افقي به ضخامت 1.5 تا 2 سانتيمتر.‏</v>
      </c>
      <c r="P1351" s="115" t="s">
        <v>1816</v>
      </c>
      <c r="Q1351" s="9">
        <v>22</v>
      </c>
      <c r="R1351" s="9" t="s">
        <v>80</v>
      </c>
      <c r="S1351" s="9" t="s">
        <v>277</v>
      </c>
      <c r="T1351" s="119" t="s">
        <v>2210</v>
      </c>
      <c r="U1351" s="126" t="s">
        <v>275</v>
      </c>
      <c r="V1351" s="127">
        <v>409500</v>
      </c>
      <c r="W1351" s="17">
        <f t="shared" si="112"/>
        <v>11220303</v>
      </c>
    </row>
    <row r="1352" spans="14:23" ht="24.95" customHeight="1">
      <c r="N1352" s="9">
        <v>22</v>
      </c>
      <c r="O1352" s="16" t="str">
        <f t="shared" si="111"/>
        <v>220304تهيه و نصب سنگ پلاك مرمريت كرم و يا صورتي ‏كرمان در سطوح افقي به ضخامت 1.5 تا 2 سانتيمتر.‏</v>
      </c>
      <c r="P1352" s="115" t="s">
        <v>1817</v>
      </c>
      <c r="Q1352" s="9">
        <v>22</v>
      </c>
      <c r="R1352" s="9" t="s">
        <v>80</v>
      </c>
      <c r="S1352" s="9" t="s">
        <v>277</v>
      </c>
      <c r="T1352" s="119" t="s">
        <v>2211</v>
      </c>
      <c r="U1352" s="126" t="s">
        <v>275</v>
      </c>
      <c r="V1352" s="127">
        <v>440000</v>
      </c>
      <c r="W1352" s="17">
        <f t="shared" si="112"/>
        <v>11220304</v>
      </c>
    </row>
    <row r="1353" spans="14:23" ht="24.95" customHeight="1">
      <c r="N1353" s="9">
        <v>22</v>
      </c>
      <c r="O1353" s="16" t="str">
        <f t="shared" si="111"/>
        <v>220305تهيه و نصب سنگ پلاك مرمريت صورتي بجستان يا ‏انارک در سطوح افقي به ضخامت 1.5 تا 2 سانتيمتر.‏</v>
      </c>
      <c r="P1353" s="115" t="s">
        <v>1818</v>
      </c>
      <c r="Q1353" s="9">
        <v>22</v>
      </c>
      <c r="R1353" s="9" t="s">
        <v>80</v>
      </c>
      <c r="S1353" s="9" t="s">
        <v>277</v>
      </c>
      <c r="T1353" s="119" t="s">
        <v>2212</v>
      </c>
      <c r="U1353" s="126" t="s">
        <v>275</v>
      </c>
      <c r="V1353" s="127">
        <v>372500</v>
      </c>
      <c r="W1353" s="17">
        <f t="shared" si="112"/>
        <v>11220305</v>
      </c>
    </row>
    <row r="1354" spans="14:23" ht="24.95" customHeight="1">
      <c r="N1354" s="9">
        <v>22</v>
      </c>
      <c r="O1354" s="16" t="str">
        <f t="shared" si="111"/>
        <v>220306تهيه و نصب سنگ پلاك مرمريت جوشقان در سطوح ‏افقي به ضخامت 1.5 تا 2 سانتيمتر.‏</v>
      </c>
      <c r="P1354" s="115" t="s">
        <v>1819</v>
      </c>
      <c r="Q1354" s="9">
        <v>22</v>
      </c>
      <c r="R1354" s="9" t="s">
        <v>80</v>
      </c>
      <c r="S1354" s="9" t="s">
        <v>277</v>
      </c>
      <c r="T1354" s="119" t="s">
        <v>2213</v>
      </c>
      <c r="U1354" s="126" t="s">
        <v>275</v>
      </c>
      <c r="V1354" s="127">
        <v>399000</v>
      </c>
      <c r="W1354" s="17">
        <f t="shared" si="112"/>
        <v>11220306</v>
      </c>
    </row>
    <row r="1355" spans="14:23" ht="24.95" customHeight="1">
      <c r="N1355" s="9">
        <v>22</v>
      </c>
      <c r="O1355" s="16" t="str">
        <f t="shared" si="111"/>
        <v>220307تهيه و نصب سنگ پلاك مرمريت سميرم درسطوح ‏افقي به ضخامت 1.5 تا 2 سانتيمتر.‏</v>
      </c>
      <c r="P1355" s="115" t="s">
        <v>1820</v>
      </c>
      <c r="Q1355" s="9">
        <v>22</v>
      </c>
      <c r="R1355" s="9" t="s">
        <v>80</v>
      </c>
      <c r="S1355" s="9" t="s">
        <v>277</v>
      </c>
      <c r="T1355" s="119" t="s">
        <v>2214</v>
      </c>
      <c r="U1355" s="126" t="s">
        <v>275</v>
      </c>
      <c r="V1355" s="127">
        <v>333000</v>
      </c>
      <c r="W1355" s="17">
        <f t="shared" si="112"/>
        <v>11220307</v>
      </c>
    </row>
    <row r="1356" spans="14:23" ht="24.95" customHeight="1">
      <c r="N1356" s="9">
        <v>22</v>
      </c>
      <c r="O1356" s="16" t="str">
        <f t="shared" si="111"/>
        <v>220308تهيه و نصب سنگ پلاك مرمريت بوژان در سطوح ‏افقي به ضخامت 1.5 تا 2 سانتيمتر.‏</v>
      </c>
      <c r="P1356" s="115" t="s">
        <v>1821</v>
      </c>
      <c r="Q1356" s="9">
        <v>22</v>
      </c>
      <c r="R1356" s="9" t="s">
        <v>80</v>
      </c>
      <c r="S1356" s="9" t="s">
        <v>277</v>
      </c>
      <c r="T1356" s="119" t="s">
        <v>2215</v>
      </c>
      <c r="U1356" s="126" t="s">
        <v>275</v>
      </c>
      <c r="V1356" s="127">
        <v>338000</v>
      </c>
      <c r="W1356" s="17">
        <f t="shared" si="112"/>
        <v>11220308</v>
      </c>
    </row>
    <row r="1357" spans="14:23" ht="24.95" customHeight="1">
      <c r="N1357" s="9">
        <v>22</v>
      </c>
      <c r="O1357" s="16" t="str">
        <f t="shared" si="111"/>
        <v>220309تهيه و نصب سنگ پلاك مرمريت گندمك در سطوح ‏افقي به ضخامت 1.5 تا 2 سانتيمتر.‏</v>
      </c>
      <c r="P1357" s="115" t="s">
        <v>1822</v>
      </c>
      <c r="Q1357" s="9">
        <v>22</v>
      </c>
      <c r="R1357" s="9" t="s">
        <v>80</v>
      </c>
      <c r="S1357" s="9" t="s">
        <v>277</v>
      </c>
      <c r="T1357" s="119" t="s">
        <v>2216</v>
      </c>
      <c r="U1357" s="126" t="s">
        <v>275</v>
      </c>
      <c r="V1357" s="127">
        <v>388500</v>
      </c>
      <c r="W1357" s="17">
        <f t="shared" si="112"/>
        <v>11220309</v>
      </c>
    </row>
    <row r="1358" spans="14:23" ht="24.95" customHeight="1">
      <c r="N1358" s="9">
        <v>22</v>
      </c>
      <c r="O1358" s="16" t="str">
        <f t="shared" si="111"/>
        <v>220310تهيه و نصب سنگ پلاك مرمريت کاشمر يا خور و ‏بيابانک در سطوح افقي به ضخامت 1.5 تا 2 سانتيمتر.‏</v>
      </c>
      <c r="P1358" s="115" t="s">
        <v>1823</v>
      </c>
      <c r="Q1358" s="9">
        <v>22</v>
      </c>
      <c r="R1358" s="9" t="s">
        <v>80</v>
      </c>
      <c r="S1358" s="9" t="s">
        <v>277</v>
      </c>
      <c r="T1358" s="119" t="s">
        <v>2217</v>
      </c>
      <c r="U1358" s="126" t="s">
        <v>275</v>
      </c>
      <c r="V1358" s="127">
        <v>394500</v>
      </c>
      <c r="W1358" s="17">
        <f t="shared" si="112"/>
        <v>11220310</v>
      </c>
    </row>
    <row r="1359" spans="14:23" ht="24.95" customHeight="1">
      <c r="N1359" s="9">
        <v>22</v>
      </c>
      <c r="O1359" s="16" t="str">
        <f t="shared" si="111"/>
        <v>220401تهيه و نصب سنگ پلاك چيني سفيد قروه در سطوح ‏افقي به ضخامت 1.5 تا 2 سانتيمتر.‏</v>
      </c>
      <c r="P1359" s="115" t="s">
        <v>1824</v>
      </c>
      <c r="Q1359" s="9">
        <v>22</v>
      </c>
      <c r="R1359" s="9" t="s">
        <v>80</v>
      </c>
      <c r="S1359" s="9" t="s">
        <v>277</v>
      </c>
      <c r="T1359" s="119" t="s">
        <v>2218</v>
      </c>
      <c r="U1359" s="126" t="s">
        <v>275</v>
      </c>
      <c r="V1359" s="127">
        <v>535500</v>
      </c>
      <c r="W1359" s="17">
        <f t="shared" si="112"/>
        <v>11220401</v>
      </c>
    </row>
    <row r="1360" spans="14:23" ht="24.95" customHeight="1">
      <c r="N1360" s="9">
        <v>22</v>
      </c>
      <c r="O1360" s="16" t="str">
        <f t="shared" si="111"/>
        <v>220402تهيه و نصب سنگ پلاك چيني كريستال قروه ‏درسطوح افقي به ضخامت 1.5 تا 2 سانتيمتر.‏</v>
      </c>
      <c r="P1360" s="115" t="s">
        <v>1825</v>
      </c>
      <c r="Q1360" s="9">
        <v>22</v>
      </c>
      <c r="R1360" s="9" t="s">
        <v>80</v>
      </c>
      <c r="S1360" s="9" t="s">
        <v>277</v>
      </c>
      <c r="T1360" s="119" t="s">
        <v>2219</v>
      </c>
      <c r="U1360" s="126" t="s">
        <v>275</v>
      </c>
      <c r="V1360" s="127">
        <v>451500</v>
      </c>
      <c r="W1360" s="17">
        <f t="shared" si="112"/>
        <v>11220402</v>
      </c>
    </row>
    <row r="1361" spans="14:23" ht="24.95" customHeight="1">
      <c r="N1361" s="9">
        <v>22</v>
      </c>
      <c r="O1361" s="16" t="str">
        <f t="shared" si="111"/>
        <v>220403تهيه ونصب سنگ پلاك چيني نيريز در سطوح افقي ‏به ضخامت 1.5 تا 2 سانتيمتر.‏</v>
      </c>
      <c r="P1361" s="115" t="s">
        <v>1826</v>
      </c>
      <c r="Q1361" s="9">
        <v>22</v>
      </c>
      <c r="R1361" s="9" t="s">
        <v>80</v>
      </c>
      <c r="S1361" s="9" t="s">
        <v>277</v>
      </c>
      <c r="T1361" s="119" t="s">
        <v>2220</v>
      </c>
      <c r="U1361" s="126" t="s">
        <v>275</v>
      </c>
      <c r="V1361" s="127">
        <v>462000</v>
      </c>
      <c r="W1361" s="17">
        <f t="shared" si="112"/>
        <v>11220403</v>
      </c>
    </row>
    <row r="1362" spans="14:23" ht="24.95" customHeight="1">
      <c r="N1362" s="9">
        <v>22</v>
      </c>
      <c r="O1362" s="16" t="str">
        <f t="shared" si="111"/>
        <v>220404تهيه و نصب سنگ پلاك چيني اليگودرز در سطوح ‏افقي به ضخامت 1.5 تا 2 سانتيمتر.‏</v>
      </c>
      <c r="P1362" s="115" t="s">
        <v>1827</v>
      </c>
      <c r="Q1362" s="9">
        <v>22</v>
      </c>
      <c r="R1362" s="9" t="s">
        <v>80</v>
      </c>
      <c r="S1362" s="9" t="s">
        <v>277</v>
      </c>
      <c r="T1362" s="119" t="s">
        <v>2221</v>
      </c>
      <c r="U1362" s="126" t="s">
        <v>275</v>
      </c>
      <c r="V1362" s="127">
        <v>508000</v>
      </c>
      <c r="W1362" s="17">
        <f t="shared" si="112"/>
        <v>11220404</v>
      </c>
    </row>
    <row r="1363" spans="14:23" ht="24.95" customHeight="1">
      <c r="N1363" s="9">
        <v>22</v>
      </c>
      <c r="O1363" s="16" t="str">
        <f t="shared" si="111"/>
        <v>220405تهيه و نصب سنگ پلاك چيني ازنا در سطوح افقي ‏به ضخامت 1.5 تا 2 سانتيمتر.‏</v>
      </c>
      <c r="P1363" s="115" t="s">
        <v>1828</v>
      </c>
      <c r="Q1363" s="9">
        <v>22</v>
      </c>
      <c r="R1363" s="9" t="s">
        <v>80</v>
      </c>
      <c r="S1363" s="9" t="s">
        <v>277</v>
      </c>
      <c r="T1363" s="119" t="s">
        <v>2222</v>
      </c>
      <c r="U1363" s="126" t="s">
        <v>275</v>
      </c>
      <c r="V1363" s="127">
        <v>462000</v>
      </c>
      <c r="W1363" s="17">
        <f t="shared" si="112"/>
        <v>11220405</v>
      </c>
    </row>
    <row r="1364" spans="14:23" ht="24.95" customHeight="1">
      <c r="N1364" s="9">
        <v>22</v>
      </c>
      <c r="O1364" s="16" t="str">
        <f t="shared" si="111"/>
        <v>220406تهيه و نصب سنگ پلاك چيني ابري لايبيد در سطوح ‏افقي به ضخامت 1.5 تا 2 سانتيمتر.‏</v>
      </c>
      <c r="P1364" s="115" t="s">
        <v>1829</v>
      </c>
      <c r="Q1364" s="9">
        <v>22</v>
      </c>
      <c r="R1364" s="9" t="s">
        <v>80</v>
      </c>
      <c r="S1364" s="9" t="s">
        <v>277</v>
      </c>
      <c r="T1364" s="119" t="s">
        <v>2223</v>
      </c>
      <c r="U1364" s="126" t="s">
        <v>275</v>
      </c>
      <c r="V1364" s="127">
        <v>346500</v>
      </c>
      <c r="W1364" s="17">
        <f t="shared" si="112"/>
        <v>11220406</v>
      </c>
    </row>
    <row r="1365" spans="14:23" ht="24.95" customHeight="1">
      <c r="N1365" s="9">
        <v>22</v>
      </c>
      <c r="O1365" s="16" t="str">
        <f t="shared" ref="O1365:O1438" si="113">CONCATENATE(P1365,T1365)</f>
        <v>220407تهيه و نصب سنگ پلاك چيني سفيد سيرجان ‏درسطوح افقي به ضخامت 1.5 تا 2 سانتيمتر.‏</v>
      </c>
      <c r="P1365" s="115" t="s">
        <v>1830</v>
      </c>
      <c r="Q1365" s="9">
        <v>22</v>
      </c>
      <c r="R1365" s="9" t="s">
        <v>80</v>
      </c>
      <c r="S1365" s="9" t="s">
        <v>277</v>
      </c>
      <c r="T1365" s="119" t="s">
        <v>2224</v>
      </c>
      <c r="U1365" s="126" t="s">
        <v>275</v>
      </c>
      <c r="V1365" s="127">
        <v>546000</v>
      </c>
      <c r="W1365" s="17">
        <f t="shared" ref="W1365:W1438" si="114">P1365+11000000</f>
        <v>11220407</v>
      </c>
    </row>
    <row r="1366" spans="14:23" ht="24.95" customHeight="1">
      <c r="N1366" s="9">
        <v>22</v>
      </c>
      <c r="O1366" s="16" t="str">
        <f t="shared" si="113"/>
        <v>220408تهيه و نصب سنگ بادبر به ابعاد 30×15 از تراورتن ‏قرمز اصفهان و يا تراورتن سفيد.‏</v>
      </c>
      <c r="P1366" s="115" t="s">
        <v>1831</v>
      </c>
      <c r="Q1366" s="9">
        <v>22</v>
      </c>
      <c r="R1366" s="9" t="s">
        <v>80</v>
      </c>
      <c r="S1366" s="9" t="s">
        <v>277</v>
      </c>
      <c r="T1366" s="119" t="s">
        <v>82</v>
      </c>
      <c r="U1366" s="126" t="s">
        <v>275</v>
      </c>
      <c r="V1366" s="127">
        <v>342500</v>
      </c>
      <c r="W1366" s="17">
        <f t="shared" si="114"/>
        <v>11220408</v>
      </c>
    </row>
    <row r="1367" spans="14:23" ht="24.95" customHeight="1">
      <c r="N1367" s="9">
        <v>22</v>
      </c>
      <c r="O1367" s="16" t="str">
        <f t="shared" si="113"/>
        <v>220409تهيه و نصب سنگ بادبر به ابعاد 30×15 از سنگ ‏مرمريت جوشقان.‏</v>
      </c>
      <c r="P1367" s="115" t="s">
        <v>1832</v>
      </c>
      <c r="Q1367" s="9">
        <v>22</v>
      </c>
      <c r="R1367" s="9" t="s">
        <v>80</v>
      </c>
      <c r="S1367" s="9" t="s">
        <v>277</v>
      </c>
      <c r="T1367" s="119" t="s">
        <v>83</v>
      </c>
      <c r="U1367" s="126" t="s">
        <v>275</v>
      </c>
      <c r="V1367" s="127">
        <v>291000</v>
      </c>
      <c r="W1367" s="17">
        <f t="shared" si="114"/>
        <v>11220409</v>
      </c>
    </row>
    <row r="1368" spans="14:23" ht="24.95" customHeight="1">
      <c r="N1368" s="9">
        <v>22</v>
      </c>
      <c r="O1368" s="16" t="str">
        <f t="shared" si="113"/>
        <v>220501تهيه و نصب سنگ گرانيت شكلاتي خرم دره در ‏سطوح افقي به ضخامت 1.5 تا 2 سانتيمتر.‏</v>
      </c>
      <c r="P1368" s="115" t="s">
        <v>1833</v>
      </c>
      <c r="Q1368" s="9">
        <v>22</v>
      </c>
      <c r="R1368" s="9" t="s">
        <v>80</v>
      </c>
      <c r="S1368" s="9" t="s">
        <v>277</v>
      </c>
      <c r="T1368" s="119" t="s">
        <v>2225</v>
      </c>
      <c r="U1368" s="126" t="s">
        <v>275</v>
      </c>
      <c r="V1368" s="127">
        <v>431500</v>
      </c>
      <c r="W1368" s="17">
        <f t="shared" si="114"/>
        <v>11220501</v>
      </c>
    </row>
    <row r="1369" spans="14:23" ht="24.95" customHeight="1">
      <c r="N1369" s="9">
        <v>22</v>
      </c>
      <c r="O1369" s="16" t="str">
        <f t="shared" si="113"/>
        <v>220502تهيه و نصب گرانيت سبز پيرانشهر در سطوح افقي به ‏ضخامت 1.5 تا 2 سانتيمتر.‏</v>
      </c>
      <c r="P1369" s="115" t="s">
        <v>1834</v>
      </c>
      <c r="Q1369" s="9">
        <v>22</v>
      </c>
      <c r="R1369" s="9" t="s">
        <v>80</v>
      </c>
      <c r="S1369" s="9" t="s">
        <v>277</v>
      </c>
      <c r="T1369" s="119" t="s">
        <v>2226</v>
      </c>
      <c r="U1369" s="126" t="s">
        <v>275</v>
      </c>
      <c r="V1369" s="127">
        <v>746500</v>
      </c>
      <c r="W1369" s="17">
        <f t="shared" si="114"/>
        <v>11220502</v>
      </c>
    </row>
    <row r="1370" spans="14:23" ht="24.95" customHeight="1">
      <c r="N1370" s="9">
        <v>22</v>
      </c>
      <c r="O1370" s="16" t="str">
        <f t="shared" si="113"/>
        <v>220503تهيه و نصب گرانيت سبز بيرجند در سطوح افقي به ‏ضخامت 1.5 تا 2 سانتيمتر.‏</v>
      </c>
      <c r="P1370" s="115" t="s">
        <v>1835</v>
      </c>
      <c r="Q1370" s="9">
        <v>22</v>
      </c>
      <c r="R1370" s="9" t="s">
        <v>80</v>
      </c>
      <c r="S1370" s="9" t="s">
        <v>277</v>
      </c>
      <c r="T1370" s="119" t="s">
        <v>2227</v>
      </c>
      <c r="U1370" s="126" t="s">
        <v>275</v>
      </c>
      <c r="V1370" s="127">
        <v>683500</v>
      </c>
      <c r="W1370" s="17">
        <f t="shared" si="114"/>
        <v>11220503</v>
      </c>
    </row>
    <row r="1371" spans="14:23" ht="24.95" customHeight="1">
      <c r="N1371" s="9">
        <v>22</v>
      </c>
      <c r="O1371" s="16" t="str">
        <f t="shared" si="113"/>
        <v>220504تهيه و نصب سنگ گرانيت گل پنبه‌اي در سطوح افقي ‏به ضخامت 1.5 تا 2 سانتيمتر.‏</v>
      </c>
      <c r="P1371" s="115" t="s">
        <v>1836</v>
      </c>
      <c r="Q1371" s="9">
        <v>22</v>
      </c>
      <c r="R1371" s="9" t="s">
        <v>80</v>
      </c>
      <c r="S1371" s="9" t="s">
        <v>277</v>
      </c>
      <c r="T1371" s="119" t="s">
        <v>2228</v>
      </c>
      <c r="U1371" s="126" t="s">
        <v>275</v>
      </c>
      <c r="V1371" s="127">
        <v>463000</v>
      </c>
      <c r="W1371" s="17">
        <f t="shared" si="114"/>
        <v>11220504</v>
      </c>
    </row>
    <row r="1372" spans="14:23" ht="24.95" customHeight="1">
      <c r="N1372" s="9">
        <v>22</v>
      </c>
      <c r="O1372" s="16" t="str">
        <f t="shared" si="113"/>
        <v>220505تهيه و نصب سنگ گرانيت سفيد نطنز در سطوح افقي ‏به ضخامت 1.5 تا 2 سانتيمتر.‏</v>
      </c>
      <c r="P1372" s="115" t="s">
        <v>1837</v>
      </c>
      <c r="Q1372" s="9">
        <v>22</v>
      </c>
      <c r="R1372" s="9" t="s">
        <v>80</v>
      </c>
      <c r="S1372" s="9" t="s">
        <v>277</v>
      </c>
      <c r="T1372" s="119" t="s">
        <v>2229</v>
      </c>
      <c r="U1372" s="126" t="s">
        <v>275</v>
      </c>
      <c r="V1372" s="127">
        <v>442000</v>
      </c>
      <c r="W1372" s="17">
        <f t="shared" si="114"/>
        <v>11220505</v>
      </c>
    </row>
    <row r="1373" spans="14:23" ht="24.95" customHeight="1">
      <c r="N1373" s="9">
        <v>22</v>
      </c>
      <c r="O1373" s="16" t="str">
        <f t="shared" si="113"/>
        <v>220506تهيه و نصب سنگ گرانيت مشکي نطنز در سطوح ‏افقي به ضخامت 1.5 تا 2 سانتيمتر.‏</v>
      </c>
      <c r="P1373" s="115" t="s">
        <v>1838</v>
      </c>
      <c r="Q1373" s="9">
        <v>22</v>
      </c>
      <c r="R1373" s="9" t="s">
        <v>80</v>
      </c>
      <c r="S1373" s="9" t="s">
        <v>277</v>
      </c>
      <c r="T1373" s="119" t="s">
        <v>2230</v>
      </c>
      <c r="U1373" s="126" t="s">
        <v>275</v>
      </c>
      <c r="V1373" s="127">
        <v>585500</v>
      </c>
      <c r="W1373" s="17">
        <f t="shared" si="114"/>
        <v>11220506</v>
      </c>
    </row>
    <row r="1374" spans="14:23" ht="24.95" customHeight="1">
      <c r="N1374" s="9">
        <v>22</v>
      </c>
      <c r="O1374" s="16" t="str">
        <f t="shared" si="113"/>
        <v>220507تهيه و نصب سنگ گرانيت مشکي تويسرکان در ‏سطوح افقي به ضخامت 1.5 تا 2 سانتيمتر.‏</v>
      </c>
      <c r="P1374" s="115" t="s">
        <v>1839</v>
      </c>
      <c r="Q1374" s="9">
        <v>22</v>
      </c>
      <c r="R1374" s="9" t="s">
        <v>80</v>
      </c>
      <c r="S1374" s="9" t="s">
        <v>277</v>
      </c>
      <c r="T1374" s="119" t="s">
        <v>2231</v>
      </c>
      <c r="U1374" s="126" t="s">
        <v>275</v>
      </c>
      <c r="V1374" s="127">
        <v>1159500</v>
      </c>
      <c r="W1374" s="17">
        <f t="shared" si="114"/>
        <v>11220507</v>
      </c>
    </row>
    <row r="1375" spans="14:23" ht="24.95" customHeight="1">
      <c r="N1375" s="9">
        <v>22</v>
      </c>
      <c r="O1375" s="16" t="str">
        <f t="shared" si="113"/>
        <v>220508تهيه و نصب سنگ گرانيت يزد در سطوح افقي به ‏ضخامت 1.5 تا 2 سانتيمتر.‏</v>
      </c>
      <c r="P1375" s="115" t="s">
        <v>1840</v>
      </c>
      <c r="Q1375" s="9">
        <v>22</v>
      </c>
      <c r="R1375" s="9" t="s">
        <v>80</v>
      </c>
      <c r="S1375" s="9" t="s">
        <v>277</v>
      </c>
      <c r="T1375" s="119" t="s">
        <v>2232</v>
      </c>
      <c r="U1375" s="126" t="s">
        <v>275</v>
      </c>
      <c r="V1375" s="127">
        <v>852500</v>
      </c>
      <c r="W1375" s="17">
        <f t="shared" si="114"/>
        <v>11220508</v>
      </c>
    </row>
    <row r="1376" spans="14:23" ht="24.95" customHeight="1">
      <c r="N1376" s="9">
        <v>22</v>
      </c>
      <c r="O1376" s="16" t="str">
        <f t="shared" si="113"/>
        <v>220509تهيه و نصب سنگ گرانيت کرم نهبندان در سطوح ‏افقي به ضخامت 1.5 تا 2 سانتيمتر.‏</v>
      </c>
      <c r="P1376" s="115" t="s">
        <v>1841</v>
      </c>
      <c r="Q1376" s="9">
        <v>22</v>
      </c>
      <c r="R1376" s="9" t="s">
        <v>80</v>
      </c>
      <c r="S1376" s="9" t="s">
        <v>277</v>
      </c>
      <c r="T1376" s="119" t="s">
        <v>2233</v>
      </c>
      <c r="U1376" s="126" t="s">
        <v>275</v>
      </c>
      <c r="V1376" s="127">
        <v>474500</v>
      </c>
      <c r="W1376" s="17">
        <f t="shared" si="114"/>
        <v>11220509</v>
      </c>
    </row>
    <row r="1377" spans="14:23" ht="24.95" customHeight="1">
      <c r="N1377" s="9">
        <v>22</v>
      </c>
      <c r="O1377" s="16" t="str">
        <f t="shared" si="113"/>
        <v>220601اضافه بها نسبت به رديف‌هاي تهيه و نصب سنگ ‏پلاك در سطوح افقي، در صورتي كه سنگهاي پلاك ‏در سطوح قايم نصب شوند.‏</v>
      </c>
      <c r="P1377" s="115" t="s">
        <v>1842</v>
      </c>
      <c r="Q1377" s="9">
        <v>22</v>
      </c>
      <c r="R1377" s="9" t="s">
        <v>80</v>
      </c>
      <c r="S1377" s="9" t="s">
        <v>277</v>
      </c>
      <c r="T1377" s="119" t="s">
        <v>84</v>
      </c>
      <c r="U1377" s="126" t="s">
        <v>275</v>
      </c>
      <c r="V1377" s="127">
        <v>17900</v>
      </c>
      <c r="W1377" s="17">
        <f t="shared" si="114"/>
        <v>11220601</v>
      </c>
    </row>
    <row r="1378" spans="14:23" ht="24.95" customHeight="1">
      <c r="N1378" s="9">
        <v>22</v>
      </c>
      <c r="O1378" s="16" t="str">
        <f t="shared" si="113"/>
        <v>220602اضافه بها نسبت به رديف‌هاي تهيه و نصب سنگ ‏پلاك براي تهيه واجراي كامل اسكوپ در سنگهاي ‏پلاك بجز سنگهاي گرانيت براي سطوح قايم.‏</v>
      </c>
      <c r="P1378" s="115" t="s">
        <v>1843</v>
      </c>
      <c r="Q1378" s="9">
        <v>22</v>
      </c>
      <c r="R1378" s="9" t="s">
        <v>80</v>
      </c>
      <c r="S1378" s="9" t="s">
        <v>277</v>
      </c>
      <c r="T1378" s="119" t="s">
        <v>85</v>
      </c>
      <c r="U1378" s="126" t="s">
        <v>275</v>
      </c>
      <c r="V1378" s="127">
        <v>21400</v>
      </c>
      <c r="W1378" s="17">
        <f t="shared" si="114"/>
        <v>11220602</v>
      </c>
    </row>
    <row r="1379" spans="14:23" ht="24.95" customHeight="1">
      <c r="N1379" s="9">
        <v>22</v>
      </c>
      <c r="O1379" s="16" t="str">
        <f t="shared" si="113"/>
        <v>220603اضافه بهابه رديف‌هاي تهيه و نصب سنگ پلاك ، ‏براي تهيه و اجراي كامل اسكوپ در سنگهاي گرانيت ‏براي سطوح قايم.‏</v>
      </c>
      <c r="P1379" s="115" t="s">
        <v>1844</v>
      </c>
      <c r="Q1379" s="9">
        <v>22</v>
      </c>
      <c r="R1379" s="9" t="s">
        <v>80</v>
      </c>
      <c r="S1379" s="9" t="s">
        <v>277</v>
      </c>
      <c r="T1379" s="119" t="s">
        <v>86</v>
      </c>
      <c r="U1379" s="126" t="s">
        <v>275</v>
      </c>
      <c r="V1379" s="127">
        <v>34600</v>
      </c>
      <c r="W1379" s="17">
        <f t="shared" si="114"/>
        <v>11220603</v>
      </c>
    </row>
    <row r="1380" spans="14:23" ht="24.95" customHeight="1">
      <c r="N1380" s="9">
        <v>22</v>
      </c>
      <c r="O1380" s="16" t="str">
        <f t="shared" si="113"/>
        <v>220604اضافه بها به رديف‌هاي سنگ كاري قائم در صورتي ‏كه سطح كار داراي انحنا باشد.‏</v>
      </c>
      <c r="P1380" s="115" t="s">
        <v>1845</v>
      </c>
      <c r="Q1380" s="9">
        <v>22</v>
      </c>
      <c r="R1380" s="9" t="s">
        <v>80</v>
      </c>
      <c r="S1380" s="9" t="s">
        <v>277</v>
      </c>
      <c r="T1380" s="119" t="s">
        <v>87</v>
      </c>
      <c r="U1380" s="126" t="s">
        <v>275</v>
      </c>
      <c r="V1380" s="127">
        <v>41000</v>
      </c>
      <c r="W1380" s="17">
        <f t="shared" si="114"/>
        <v>11220604</v>
      </c>
    </row>
    <row r="1381" spans="14:23" ht="24.95" customHeight="1">
      <c r="N1381" s="9">
        <v>22</v>
      </c>
      <c r="O1381" s="16" t="str">
        <f t="shared" si="113"/>
        <v>220605اضافه بها به سنگ كاري سطوح افقي در صورتي كه ‏سنگ در سقف درگاهي و پنجره نصب شود.‏</v>
      </c>
      <c r="P1381" s="115" t="s">
        <v>1846</v>
      </c>
      <c r="Q1381" s="9">
        <v>22</v>
      </c>
      <c r="R1381" s="9" t="s">
        <v>80</v>
      </c>
      <c r="S1381" s="9" t="s">
        <v>277</v>
      </c>
      <c r="T1381" s="119" t="s">
        <v>88</v>
      </c>
      <c r="U1381" s="126" t="s">
        <v>275</v>
      </c>
      <c r="V1381" s="127">
        <v>51200</v>
      </c>
      <c r="W1381" s="17">
        <f t="shared" si="114"/>
        <v>11220605</v>
      </c>
    </row>
    <row r="1382" spans="14:23" ht="24.95" customHeight="1">
      <c r="N1382" s="9">
        <v>22</v>
      </c>
      <c r="O1382" s="16" t="str">
        <f t="shared" si="113"/>
        <v>220606اضافه بها به رديف‌هاي سنگ كاري سنگهاي پلاك در ‏سطوح قائم وقتي بدون استفاده از ملات و به صورت ‏خشك نصب شوند.‏</v>
      </c>
      <c r="P1382" s="115" t="s">
        <v>1847</v>
      </c>
      <c r="Q1382" s="9">
        <v>22</v>
      </c>
      <c r="R1382" s="9" t="s">
        <v>80</v>
      </c>
      <c r="S1382" s="9" t="s">
        <v>277</v>
      </c>
      <c r="T1382" s="119" t="s">
        <v>89</v>
      </c>
      <c r="U1382" s="126" t="s">
        <v>275</v>
      </c>
      <c r="V1382" s="127">
        <v>274500</v>
      </c>
      <c r="W1382" s="17">
        <f t="shared" si="114"/>
        <v>11220606</v>
      </c>
    </row>
    <row r="1383" spans="14:23" ht="24.95" customHeight="1">
      <c r="N1383" s="9">
        <v>22</v>
      </c>
      <c r="O1383" s="16" t="str">
        <f t="shared" si="113"/>
        <v>220607اضافه بها براي تيشه‌اي كردن يا كلنگي كردن سنگهاي ‏پلاك.‏</v>
      </c>
      <c r="P1383" s="115" t="s">
        <v>1848</v>
      </c>
      <c r="Q1383" s="9">
        <v>22</v>
      </c>
      <c r="R1383" s="9" t="s">
        <v>80</v>
      </c>
      <c r="S1383" s="9" t="s">
        <v>277</v>
      </c>
      <c r="T1383" s="119" t="s">
        <v>90</v>
      </c>
      <c r="U1383" s="126" t="s">
        <v>275</v>
      </c>
      <c r="V1383" s="127">
        <v>32900</v>
      </c>
      <c r="W1383" s="17">
        <f t="shared" si="114"/>
        <v>11220607</v>
      </c>
    </row>
    <row r="1384" spans="14:23" ht="24.95" customHeight="1">
      <c r="N1384" s="9">
        <v>22</v>
      </c>
      <c r="O1384" s="16" t="str">
        <f t="shared" si="113"/>
        <v>220608گرد كردن لبه سنگ، تعبيه شيار‏‏‏، چفت و آبچكان ‏سنگهاي پلاك بجز گرانيت براي هر مورد.‏</v>
      </c>
      <c r="P1384" s="156" t="s">
        <v>1849</v>
      </c>
      <c r="Q1384" s="9">
        <v>22</v>
      </c>
      <c r="R1384" s="9" t="s">
        <v>80</v>
      </c>
      <c r="S1384" s="9" t="s">
        <v>277</v>
      </c>
      <c r="T1384" s="119" t="s">
        <v>91</v>
      </c>
      <c r="U1384" s="126" t="s">
        <v>293</v>
      </c>
      <c r="V1384" s="127">
        <v>16800</v>
      </c>
      <c r="W1384" s="17">
        <f t="shared" si="114"/>
        <v>11220608</v>
      </c>
    </row>
    <row r="1385" spans="14:23" ht="24.95" customHeight="1">
      <c r="N1385" s="9">
        <v>22</v>
      </c>
      <c r="O1385" s="16" t="str">
        <f t="shared" si="113"/>
        <v>220609گرد كردن لبه سنگ، تعبيه شيار‏‏‏، چفت و آبچكان ‏سنگهاي پلاك گرانيت براي هر مورد.‏</v>
      </c>
      <c r="P1385" s="156" t="s">
        <v>1850</v>
      </c>
      <c r="Q1385" s="9">
        <v>22</v>
      </c>
      <c r="R1385" s="9" t="s">
        <v>80</v>
      </c>
      <c r="S1385" s="9" t="s">
        <v>277</v>
      </c>
      <c r="T1385" s="119" t="s">
        <v>92</v>
      </c>
      <c r="U1385" s="126" t="s">
        <v>293</v>
      </c>
      <c r="V1385" s="127">
        <v>38800</v>
      </c>
      <c r="W1385" s="17">
        <f t="shared" si="114"/>
        <v>11220609</v>
      </c>
    </row>
    <row r="1386" spans="14:23" ht="24.95" customHeight="1">
      <c r="N1386" s="9">
        <v>22</v>
      </c>
      <c r="O1386" s="16" t="str">
        <f t="shared" si="113"/>
        <v>220701تهيه و نصب قرنيز به ارتفاع 10 سانتيمتر و به ‏ضخامت 1 سانتيمتر از انواع سنگ تراورتن سفيد.‏</v>
      </c>
      <c r="P1386" s="156" t="s">
        <v>1851</v>
      </c>
      <c r="Q1386" s="9">
        <v>22</v>
      </c>
      <c r="R1386" s="9" t="s">
        <v>80</v>
      </c>
      <c r="S1386" s="9" t="s">
        <v>277</v>
      </c>
      <c r="T1386" s="119" t="s">
        <v>93</v>
      </c>
      <c r="U1386" s="126" t="s">
        <v>293</v>
      </c>
      <c r="V1386" s="127">
        <v>37400</v>
      </c>
      <c r="W1386" s="17">
        <f t="shared" si="114"/>
        <v>11220701</v>
      </c>
    </row>
    <row r="1387" spans="14:23" ht="24.95" customHeight="1">
      <c r="N1387" s="9">
        <v>22</v>
      </c>
      <c r="O1387" s="16" t="str">
        <f t="shared" si="113"/>
        <v>220702تهيه و نصب قرنيز به ارتفاع 10 سانتيمتر و به ‏ضخامت 1 سانتيمتر از انواع سنگ مرمريت.‏</v>
      </c>
      <c r="P1387" s="156" t="s">
        <v>1852</v>
      </c>
      <c r="Q1387" s="9">
        <v>22</v>
      </c>
      <c r="R1387" s="9" t="s">
        <v>80</v>
      </c>
      <c r="S1387" s="9" t="s">
        <v>277</v>
      </c>
      <c r="T1387" s="119" t="s">
        <v>631</v>
      </c>
      <c r="U1387" s="126" t="s">
        <v>293</v>
      </c>
      <c r="V1387" s="127">
        <v>25900</v>
      </c>
      <c r="W1387" s="17">
        <f t="shared" si="114"/>
        <v>11220702</v>
      </c>
    </row>
    <row r="1388" spans="14:23" ht="24.95" customHeight="1">
      <c r="N1388" s="9">
        <v>22</v>
      </c>
      <c r="O1388" s="16" t="str">
        <f t="shared" si="113"/>
        <v>220703تهيه و نصب قرنيز به ارتفاع 10 سانتيمتر و به ‏ضخامت 1 سانتيمتر از انواع سنگ چيني.‏</v>
      </c>
      <c r="P1388" s="156" t="s">
        <v>1853</v>
      </c>
      <c r="Q1388" s="9">
        <v>22</v>
      </c>
      <c r="R1388" s="9" t="s">
        <v>80</v>
      </c>
      <c r="S1388" s="9" t="s">
        <v>277</v>
      </c>
      <c r="T1388" s="119" t="s">
        <v>632</v>
      </c>
      <c r="U1388" s="126" t="s">
        <v>293</v>
      </c>
      <c r="V1388" s="127">
        <v>26900</v>
      </c>
      <c r="W1388" s="17">
        <f t="shared" si="114"/>
        <v>11220703</v>
      </c>
    </row>
    <row r="1389" spans="14:23" ht="24.95" customHeight="1">
      <c r="N1389" s="9">
        <v>22</v>
      </c>
      <c r="O1389" s="16" t="str">
        <f t="shared" si="113"/>
        <v>220704تهيه و نصب قرنيز به ارتفاع 10 سانتيمتر و به ‏ضخامت 1 سانتيمتر از سنگ گرانيت کرم نهبندان.‏</v>
      </c>
      <c r="P1389" s="156" t="s">
        <v>1854</v>
      </c>
      <c r="Q1389" s="9">
        <v>22</v>
      </c>
      <c r="R1389" s="9" t="s">
        <v>80</v>
      </c>
      <c r="S1389" s="9" t="s">
        <v>277</v>
      </c>
      <c r="T1389" s="119" t="s">
        <v>633</v>
      </c>
      <c r="U1389" s="126" t="s">
        <v>293</v>
      </c>
      <c r="V1389" s="127">
        <v>41000</v>
      </c>
      <c r="W1389" s="17">
        <f t="shared" si="114"/>
        <v>11220704</v>
      </c>
    </row>
    <row r="1390" spans="14:23" ht="24.95" customHeight="1">
      <c r="N1390" s="9">
        <v>22</v>
      </c>
      <c r="O1390" s="16" t="str">
        <f t="shared" si="113"/>
        <v>220801تهيه، حمل و نصب جدول هاي سنگي با سنگ تراورتن سفيد، به ضخامت 6 سانتي متر به همراه اجراي بتن تقويت و بند كشي با ملات ماسه سيمان.</v>
      </c>
      <c r="P1390" s="156" t="s">
        <v>2305</v>
      </c>
      <c r="Q1390" s="9">
        <v>22</v>
      </c>
      <c r="R1390" s="9" t="s">
        <v>80</v>
      </c>
      <c r="S1390" s="9" t="s">
        <v>277</v>
      </c>
      <c r="T1390" s="119" t="s">
        <v>2315</v>
      </c>
      <c r="U1390" s="126" t="s">
        <v>275</v>
      </c>
      <c r="V1390" s="153">
        <v>299500</v>
      </c>
      <c r="W1390" s="17">
        <f t="shared" si="114"/>
        <v>11220801</v>
      </c>
    </row>
    <row r="1391" spans="14:23" ht="24.95" customHeight="1">
      <c r="N1391" s="9">
        <v>22</v>
      </c>
      <c r="O1391" s="16" t="str">
        <f t="shared" si="113"/>
        <v>220802اضافه بهاي افزايش ضخامت به رديف 220801 به ازاي هر سانتي متر اضافه ضخامت.</v>
      </c>
      <c r="P1391" s="156" t="s">
        <v>2306</v>
      </c>
      <c r="Q1391" s="9">
        <v>22</v>
      </c>
      <c r="R1391" s="9" t="s">
        <v>80</v>
      </c>
      <c r="S1391" s="9" t="s">
        <v>277</v>
      </c>
      <c r="T1391" s="119" t="s">
        <v>2316</v>
      </c>
      <c r="U1391" s="126" t="s">
        <v>275</v>
      </c>
      <c r="V1391" s="153">
        <v>22800</v>
      </c>
      <c r="W1391" s="17">
        <f t="shared" si="114"/>
        <v>11220802</v>
      </c>
    </row>
    <row r="1392" spans="14:23" ht="24.95" customHeight="1">
      <c r="N1392" s="9">
        <v>22</v>
      </c>
      <c r="O1392" s="16" t="str">
        <f t="shared" si="113"/>
        <v>220803تهيه، حمل و نصب جدول هاي سنگي با سنگ چيني لايبيد، به ضخامت 6 سانتي متر به همراه اجراي بتن تقويت و بند كشي با ملات ماسه سيمان.</v>
      </c>
      <c r="P1392" s="156" t="s">
        <v>2307</v>
      </c>
      <c r="Q1392" s="9">
        <v>22</v>
      </c>
      <c r="R1392" s="9" t="s">
        <v>80</v>
      </c>
      <c r="S1392" s="9" t="s">
        <v>277</v>
      </c>
      <c r="T1392" s="119" t="s">
        <v>2319</v>
      </c>
      <c r="U1392" s="126" t="s">
        <v>275</v>
      </c>
      <c r="V1392" s="153">
        <v>505000</v>
      </c>
      <c r="W1392" s="17">
        <f t="shared" si="114"/>
        <v>11220803</v>
      </c>
    </row>
    <row r="1393" spans="14:23" ht="24.95" customHeight="1">
      <c r="N1393" s="9">
        <v>22</v>
      </c>
      <c r="O1393" s="16" t="str">
        <f t="shared" si="113"/>
        <v>220804اضافه بهاي افزايش ضخامت به رديف 220803 به ازاي هر سانتي متر اضافه ضخامت.</v>
      </c>
      <c r="P1393" s="156" t="s">
        <v>2308</v>
      </c>
      <c r="Q1393" s="9">
        <v>22</v>
      </c>
      <c r="R1393" s="9" t="s">
        <v>80</v>
      </c>
      <c r="S1393" s="9" t="s">
        <v>277</v>
      </c>
      <c r="T1393" s="119" t="s">
        <v>2317</v>
      </c>
      <c r="U1393" s="126" t="s">
        <v>275</v>
      </c>
      <c r="V1393" s="153">
        <v>54700</v>
      </c>
      <c r="W1393" s="17">
        <f t="shared" si="114"/>
        <v>11220804</v>
      </c>
    </row>
    <row r="1394" spans="14:23" ht="24.95" customHeight="1">
      <c r="N1394" s="9">
        <v>22</v>
      </c>
      <c r="O1394" s="16" t="str">
        <f t="shared" si="113"/>
        <v>220805تهيه، حمل و نصب جدول هاي سنگي با سنگ لاشترخاكستري (سياه)، به ضخامت 6 سانتي متر به همراه اجراي بتن تقويت و بند كشي با ملات ماسه سيمان.</v>
      </c>
      <c r="P1394" s="156" t="s">
        <v>2309</v>
      </c>
      <c r="Q1394" s="9">
        <v>22</v>
      </c>
      <c r="R1394" s="9" t="s">
        <v>80</v>
      </c>
      <c r="S1394" s="9" t="s">
        <v>277</v>
      </c>
      <c r="T1394" s="119" t="s">
        <v>2320</v>
      </c>
      <c r="U1394" s="126" t="s">
        <v>275</v>
      </c>
      <c r="V1394" s="153">
        <v>322000</v>
      </c>
      <c r="W1394" s="17">
        <f t="shared" si="114"/>
        <v>11220805</v>
      </c>
    </row>
    <row r="1395" spans="14:23" ht="24.95" customHeight="1">
      <c r="N1395" s="9">
        <v>22</v>
      </c>
      <c r="O1395" s="16" t="str">
        <f t="shared" si="113"/>
        <v>220806اضافه بهاي افزايش ضخامت به رديف 220805 به ازاي هر سانتي متر اضافه ضخامت.</v>
      </c>
      <c r="P1395" s="156" t="s">
        <v>2310</v>
      </c>
      <c r="Q1395" s="9">
        <v>22</v>
      </c>
      <c r="R1395" s="9" t="s">
        <v>80</v>
      </c>
      <c r="S1395" s="9" t="s">
        <v>277</v>
      </c>
      <c r="T1395" s="119" t="s">
        <v>2318</v>
      </c>
      <c r="U1395" s="126" t="s">
        <v>275</v>
      </c>
      <c r="V1395" s="153">
        <v>28500</v>
      </c>
      <c r="W1395" s="17">
        <f t="shared" si="114"/>
        <v>11220806</v>
      </c>
    </row>
    <row r="1396" spans="14:23" ht="24.95" customHeight="1">
      <c r="N1396" s="9">
        <v>22</v>
      </c>
      <c r="O1396" s="16" t="str">
        <f t="shared" si="113"/>
        <v>220901تهيه، حمل و نصب سنگ مكعبي (كيوبيك) به ابعاد 10*10*10 سانتي متر در كف با سنگ تراورتن سفيد،با ملات ماسه سيمان.</v>
      </c>
      <c r="P1396" s="156" t="s">
        <v>2311</v>
      </c>
      <c r="Q1396" s="9">
        <v>22</v>
      </c>
      <c r="R1396" s="9" t="s">
        <v>80</v>
      </c>
      <c r="S1396" s="9" t="s">
        <v>277</v>
      </c>
      <c r="T1396" s="119" t="s">
        <v>2321</v>
      </c>
      <c r="U1396" s="126" t="s">
        <v>275</v>
      </c>
      <c r="V1396" s="153">
        <v>368000</v>
      </c>
      <c r="W1396" s="17">
        <f t="shared" si="114"/>
        <v>11220901</v>
      </c>
    </row>
    <row r="1397" spans="14:23" ht="24.95" customHeight="1">
      <c r="N1397" s="9">
        <v>22</v>
      </c>
      <c r="O1397" s="16" t="str">
        <f t="shared" si="113"/>
        <v>220902تهيه، حمل و نصب سنگ مكعبي (كيوبيك) به ابعاد 10*10*10 سانتي متر در كف با سنگ گرانيت شكلاتي خرم دره،با ملات ماسه سيمان.</v>
      </c>
      <c r="P1397" s="156" t="s">
        <v>2312</v>
      </c>
      <c r="Q1397" s="9">
        <v>22</v>
      </c>
      <c r="R1397" s="9" t="s">
        <v>80</v>
      </c>
      <c r="S1397" s="9" t="s">
        <v>277</v>
      </c>
      <c r="T1397" s="119" t="s">
        <v>2323</v>
      </c>
      <c r="U1397" s="126" t="s">
        <v>275</v>
      </c>
      <c r="V1397" s="153">
        <v>418000</v>
      </c>
      <c r="W1397" s="17">
        <f t="shared" si="114"/>
        <v>11220902</v>
      </c>
    </row>
    <row r="1398" spans="14:23" ht="24.95" customHeight="1">
      <c r="N1398" s="9">
        <v>22</v>
      </c>
      <c r="O1398" s="16" t="str">
        <f t="shared" si="113"/>
        <v>220903تهيه، حمل و نصب سنگ مكعبي (كيوبيك) به ابعاد 10*10*10 سانتي متر در كف با سنگ گرانيت كرم نهبندان،با ملات ماسه سيمان.</v>
      </c>
      <c r="P1398" s="156" t="s">
        <v>2313</v>
      </c>
      <c r="Q1398" s="9">
        <v>22</v>
      </c>
      <c r="R1398" s="9" t="s">
        <v>80</v>
      </c>
      <c r="S1398" s="9" t="s">
        <v>277</v>
      </c>
      <c r="T1398" s="119" t="s">
        <v>2322</v>
      </c>
      <c r="U1398" s="126" t="s">
        <v>275</v>
      </c>
      <c r="V1398" s="153">
        <v>468000</v>
      </c>
      <c r="W1398" s="17">
        <f t="shared" si="114"/>
        <v>11220903</v>
      </c>
    </row>
    <row r="1399" spans="14:23" ht="24.95" customHeight="1">
      <c r="N1399" s="9">
        <v>22</v>
      </c>
      <c r="O1399" s="16" t="str">
        <f t="shared" si="113"/>
        <v>220904تهيه، حمل و نصب سنگ مكعبي (كيوبيك) به ابعاد 10*10*10 سانتي متر در كف با سنگ گرانيت یزد،با ملات ماسه سيمان.</v>
      </c>
      <c r="P1399" s="156" t="s">
        <v>2314</v>
      </c>
      <c r="Q1399" s="9">
        <v>22</v>
      </c>
      <c r="R1399" s="9" t="s">
        <v>80</v>
      </c>
      <c r="S1399" s="9" t="s">
        <v>277</v>
      </c>
      <c r="T1399" s="119" t="s">
        <v>2324</v>
      </c>
      <c r="U1399" s="126" t="s">
        <v>275</v>
      </c>
      <c r="V1399" s="153">
        <v>667500</v>
      </c>
      <c r="W1399" s="17">
        <f t="shared" si="114"/>
        <v>11220904</v>
      </c>
    </row>
    <row r="1400" spans="14:23" ht="24.95" customHeight="1">
      <c r="N1400" s="9">
        <v>23</v>
      </c>
      <c r="O1400" s="16" t="str">
        <f t="shared" si="113"/>
        <v>230101تهيه و نصب كف پوش پلاستيكي (از نوع وينيل)، به ‏صورت رول و با ضخامت 1.5 ميليمتر‏‎.‎</v>
      </c>
      <c r="P1400" s="117" t="s">
        <v>1855</v>
      </c>
      <c r="Q1400" s="9">
        <v>23</v>
      </c>
      <c r="R1400" s="9" t="s">
        <v>634</v>
      </c>
      <c r="S1400" s="9" t="s">
        <v>277</v>
      </c>
      <c r="T1400" s="119" t="s">
        <v>2234</v>
      </c>
      <c r="U1400" s="126" t="s">
        <v>275</v>
      </c>
      <c r="V1400" s="150">
        <v>165500</v>
      </c>
      <c r="W1400" s="17">
        <f t="shared" si="114"/>
        <v>11230101</v>
      </c>
    </row>
    <row r="1401" spans="14:23" ht="24.95" customHeight="1">
      <c r="N1401" s="9">
        <v>23</v>
      </c>
      <c r="O1401" s="16" t="str">
        <f t="shared" si="113"/>
        <v>230102تهيه و نصب كف پوش پلاستيكي (از نوع وينيل)، به ‏صورت رول و با ضخامت 2 ميليمتر.‏</v>
      </c>
      <c r="P1401" s="115" t="s">
        <v>1856</v>
      </c>
      <c r="Q1401" s="9">
        <v>23</v>
      </c>
      <c r="R1401" s="9" t="s">
        <v>634</v>
      </c>
      <c r="S1401" s="9" t="s">
        <v>277</v>
      </c>
      <c r="T1401" s="119" t="s">
        <v>635</v>
      </c>
      <c r="U1401" s="126" t="s">
        <v>275</v>
      </c>
      <c r="V1401" s="127">
        <v>187500</v>
      </c>
      <c r="W1401" s="17">
        <f t="shared" si="114"/>
        <v>11230102</v>
      </c>
    </row>
    <row r="1402" spans="14:23" ht="24.95" customHeight="1">
      <c r="N1402" s="9">
        <v>23</v>
      </c>
      <c r="O1402" s="16" t="str">
        <f t="shared" si="113"/>
        <v>230103تهيه و نصب كف پوش پلاستيكي (از نوع وينيل)، به ‏صورت تايل به ابعادمختلف و ضخامت 1.7 ميليمتر.‏</v>
      </c>
      <c r="P1402" s="115" t="s">
        <v>1857</v>
      </c>
      <c r="Q1402" s="9">
        <v>23</v>
      </c>
      <c r="R1402" s="9" t="s">
        <v>634</v>
      </c>
      <c r="S1402" s="9" t="s">
        <v>277</v>
      </c>
      <c r="T1402" s="119" t="s">
        <v>2235</v>
      </c>
      <c r="U1402" s="126" t="s">
        <v>275</v>
      </c>
      <c r="V1402" s="127">
        <v>185000</v>
      </c>
      <c r="W1402" s="17">
        <f t="shared" si="114"/>
        <v>11230103</v>
      </c>
    </row>
    <row r="1403" spans="14:23" ht="24.95" customHeight="1">
      <c r="N1403" s="9">
        <v>23</v>
      </c>
      <c r="O1403" s="16" t="str">
        <f t="shared" si="113"/>
        <v>230104تهيه و نصب كف پوش پلاستيكي (از نوع وينيل)، به ‏صورت تايل به ابعاد مختلف و ضخامت 2 ميليمتر.‏</v>
      </c>
      <c r="P1403" s="115" t="s">
        <v>1858</v>
      </c>
      <c r="Q1403" s="9">
        <v>23</v>
      </c>
      <c r="R1403" s="9" t="s">
        <v>634</v>
      </c>
      <c r="S1403" s="9" t="s">
        <v>277</v>
      </c>
      <c r="T1403" s="119" t="s">
        <v>636</v>
      </c>
      <c r="U1403" s="126" t="s">
        <v>275</v>
      </c>
      <c r="V1403" s="127">
        <v>240000</v>
      </c>
      <c r="W1403" s="17">
        <f t="shared" si="114"/>
        <v>11230104</v>
      </c>
    </row>
    <row r="1404" spans="14:23" ht="24.95" customHeight="1">
      <c r="N1404" s="9">
        <v>23</v>
      </c>
      <c r="O1404" s="16" t="str">
        <f t="shared" si="113"/>
        <v>230201تهيه و نصـب كـف پوش پلاستيكي (از نوع وينيل)، ‏به صورت رول با طرح پولكي و با ضخامـت 2 ‏ميليمتر.‏</v>
      </c>
      <c r="P1404" s="115" t="s">
        <v>1859</v>
      </c>
      <c r="Q1404" s="9">
        <v>23</v>
      </c>
      <c r="R1404" s="9" t="s">
        <v>634</v>
      </c>
      <c r="S1404" s="9" t="s">
        <v>277</v>
      </c>
      <c r="T1404" s="119" t="s">
        <v>637</v>
      </c>
      <c r="U1404" s="126" t="s">
        <v>275</v>
      </c>
      <c r="V1404" s="127">
        <v>194000</v>
      </c>
      <c r="W1404" s="17">
        <f t="shared" si="114"/>
        <v>11230201</v>
      </c>
    </row>
    <row r="1405" spans="14:23" ht="24.95" customHeight="1">
      <c r="N1405" s="9">
        <v>23</v>
      </c>
      <c r="O1405" s="16" t="str">
        <f t="shared" si="113"/>
        <v>230202تهيه و نصـب كـف پوش پلاستيكي (از نوع وينيل)، ‏به صورت رول با طرح پولكي و با ضخامـت 2.5 ‏ميليمتر.‏</v>
      </c>
      <c r="P1405" s="115" t="s">
        <v>1860</v>
      </c>
      <c r="Q1405" s="9">
        <v>23</v>
      </c>
      <c r="R1405" s="9" t="s">
        <v>634</v>
      </c>
      <c r="S1405" s="9" t="s">
        <v>277</v>
      </c>
      <c r="T1405" s="119" t="s">
        <v>2236</v>
      </c>
      <c r="U1405" s="126" t="s">
        <v>275</v>
      </c>
      <c r="V1405" s="127">
        <v>211000</v>
      </c>
      <c r="W1405" s="17">
        <f t="shared" si="114"/>
        <v>11230202</v>
      </c>
    </row>
    <row r="1406" spans="14:23" ht="24.95" customHeight="1">
      <c r="N1406" s="9">
        <v>23</v>
      </c>
      <c r="O1406" s="16" t="str">
        <f t="shared" si="113"/>
        <v>230203تهيه و نصـب كـف پوش پلاستيكي (از نوع وينيل)، ‏به صورت رول با طرح پولكي و با ضخامـت 3 ‏ميليمتر.‏</v>
      </c>
      <c r="P1406" s="115" t="s">
        <v>1861</v>
      </c>
      <c r="Q1406" s="9">
        <v>23</v>
      </c>
      <c r="R1406" s="9" t="s">
        <v>634</v>
      </c>
      <c r="S1406" s="9" t="s">
        <v>277</v>
      </c>
      <c r="T1406" s="119" t="s">
        <v>638</v>
      </c>
      <c r="U1406" s="126" t="s">
        <v>275</v>
      </c>
      <c r="V1406" s="127">
        <v>276000</v>
      </c>
      <c r="W1406" s="17">
        <f t="shared" si="114"/>
        <v>11230203</v>
      </c>
    </row>
    <row r="1407" spans="14:23" ht="24.95" customHeight="1">
      <c r="N1407" s="9">
        <v>23</v>
      </c>
      <c r="O1407" s="16" t="str">
        <f t="shared" si="113"/>
        <v>230204تهيه و نصـب كـف پوش پلاستيكي (از نوع وينيل)، ‏به صورت تايل به ابعاد مختلف با طرح پولكي و ‏ضخامـت 2 ميليمتر.‏</v>
      </c>
      <c r="P1407" s="115" t="s">
        <v>1862</v>
      </c>
      <c r="Q1407" s="9">
        <v>23</v>
      </c>
      <c r="R1407" s="9" t="s">
        <v>634</v>
      </c>
      <c r="S1407" s="9" t="s">
        <v>277</v>
      </c>
      <c r="T1407" s="119" t="s">
        <v>639</v>
      </c>
      <c r="U1407" s="126" t="s">
        <v>275</v>
      </c>
      <c r="V1407" s="127">
        <v>189000</v>
      </c>
      <c r="W1407" s="17">
        <f t="shared" si="114"/>
        <v>11230204</v>
      </c>
    </row>
    <row r="1408" spans="14:23" ht="24.95" customHeight="1">
      <c r="N1408" s="9">
        <v>23</v>
      </c>
      <c r="O1408" s="16" t="str">
        <f t="shared" si="113"/>
        <v>230205تهيه و نصـب كـف پوش پلاستيكي (از نوع وينيل)، ‏به صورت تايل به ابعاد مختلف با طرح پولكي و ‏ضخامـت 3 ميليمتر.‏</v>
      </c>
      <c r="P1408" s="115" t="s">
        <v>1863</v>
      </c>
      <c r="Q1408" s="9">
        <v>23</v>
      </c>
      <c r="R1408" s="9" t="s">
        <v>634</v>
      </c>
      <c r="S1408" s="9" t="s">
        <v>277</v>
      </c>
      <c r="T1408" s="119" t="s">
        <v>640</v>
      </c>
      <c r="U1408" s="126" t="s">
        <v>275</v>
      </c>
      <c r="V1408" s="127">
        <v>294000</v>
      </c>
      <c r="W1408" s="17">
        <f t="shared" si="114"/>
        <v>11230205</v>
      </c>
    </row>
    <row r="1409" spans="14:23" ht="24.95" customHeight="1">
      <c r="N1409" s="9">
        <v>23</v>
      </c>
      <c r="O1409" s="16" t="str">
        <f t="shared" si="113"/>
        <v>230301تهيه و نصب كف پوش لاستيكي آجدار، به صورت ‏رول و با ضخامت 2.5 ميليمتر.‏</v>
      </c>
      <c r="P1409" s="115" t="s">
        <v>1864</v>
      </c>
      <c r="Q1409" s="9">
        <v>23</v>
      </c>
      <c r="R1409" s="9" t="s">
        <v>634</v>
      </c>
      <c r="S1409" s="9" t="s">
        <v>277</v>
      </c>
      <c r="T1409" s="119" t="s">
        <v>2237</v>
      </c>
      <c r="U1409" s="126" t="s">
        <v>275</v>
      </c>
      <c r="V1409" s="127">
        <v>263500</v>
      </c>
      <c r="W1409" s="17">
        <f t="shared" si="114"/>
        <v>11230301</v>
      </c>
    </row>
    <row r="1410" spans="14:23" ht="24.95" customHeight="1">
      <c r="N1410" s="9">
        <v>23</v>
      </c>
      <c r="O1410" s="16" t="str">
        <f t="shared" si="113"/>
        <v>230302تهيه و نصب كف پوش لاستيكي آجدار، به صورت ‏رول و با ضخامت 3 ميليمتر.‏</v>
      </c>
      <c r="P1410" s="115" t="s">
        <v>1865</v>
      </c>
      <c r="Q1410" s="9">
        <v>23</v>
      </c>
      <c r="R1410" s="9" t="s">
        <v>634</v>
      </c>
      <c r="S1410" s="9" t="s">
        <v>277</v>
      </c>
      <c r="T1410" s="119" t="s">
        <v>641</v>
      </c>
      <c r="U1410" s="126" t="s">
        <v>275</v>
      </c>
      <c r="V1410" s="127">
        <v>286000</v>
      </c>
      <c r="W1410" s="17">
        <f t="shared" si="114"/>
        <v>11230302</v>
      </c>
    </row>
    <row r="1411" spans="14:23" ht="24.95" customHeight="1">
      <c r="N1411" s="9">
        <v>23</v>
      </c>
      <c r="O1411" s="16" t="str">
        <f t="shared" si="113"/>
        <v>230303تهيه و نصب كف پوش لاستيكي آجدار، به صورت ‏رول و با ضخامت 4 ميليمتر.‏</v>
      </c>
      <c r="P1411" s="115" t="s">
        <v>1866</v>
      </c>
      <c r="Q1411" s="9">
        <v>23</v>
      </c>
      <c r="R1411" s="9" t="s">
        <v>634</v>
      </c>
      <c r="S1411" s="9" t="s">
        <v>277</v>
      </c>
      <c r="T1411" s="119" t="s">
        <v>642</v>
      </c>
      <c r="U1411" s="126" t="s">
        <v>275</v>
      </c>
      <c r="V1411" s="127">
        <v>351000</v>
      </c>
      <c r="W1411" s="17">
        <f t="shared" si="114"/>
        <v>11230303</v>
      </c>
    </row>
    <row r="1412" spans="14:23" ht="24.95" customHeight="1">
      <c r="N1412" s="9">
        <v>23</v>
      </c>
      <c r="O1412" s="16" t="str">
        <f t="shared" si="113"/>
        <v>230304تهيه و نصب كف پوش لاستيكي، به صورت تايل به ‏ابعاد مختلف و ضخامت 1.5 ميليمتر.‏</v>
      </c>
      <c r="P1412" s="115" t="s">
        <v>1867</v>
      </c>
      <c r="Q1412" s="9">
        <v>23</v>
      </c>
      <c r="R1412" s="9" t="s">
        <v>634</v>
      </c>
      <c r="S1412" s="9" t="s">
        <v>277</v>
      </c>
      <c r="T1412" s="119" t="s">
        <v>2238</v>
      </c>
      <c r="U1412" s="126" t="s">
        <v>275</v>
      </c>
      <c r="V1412" s="127">
        <v>192000</v>
      </c>
      <c r="W1412" s="17">
        <f t="shared" si="114"/>
        <v>11230304</v>
      </c>
    </row>
    <row r="1413" spans="14:23" ht="24.95" customHeight="1">
      <c r="N1413" s="9">
        <v>23</v>
      </c>
      <c r="O1413" s="16" t="str">
        <f t="shared" si="113"/>
        <v>230401تهيه و نصب پوشش پلاستيكي ديوارها از نوع پروفيل ‏پي. وي. سي، به عرض 10 سانتيمتر.‏</v>
      </c>
      <c r="P1413" s="115" t="s">
        <v>1868</v>
      </c>
      <c r="Q1413" s="9">
        <v>23</v>
      </c>
      <c r="R1413" s="9" t="s">
        <v>634</v>
      </c>
      <c r="S1413" s="9" t="s">
        <v>277</v>
      </c>
      <c r="T1413" s="119" t="s">
        <v>643</v>
      </c>
      <c r="U1413" s="126" t="s">
        <v>275</v>
      </c>
      <c r="V1413" s="127">
        <v>131000</v>
      </c>
      <c r="W1413" s="17">
        <f t="shared" si="114"/>
        <v>11230401</v>
      </c>
    </row>
    <row r="1414" spans="14:23" ht="24.95" customHeight="1">
      <c r="N1414" s="9">
        <v>23</v>
      </c>
      <c r="O1414" s="16" t="str">
        <f t="shared" si="113"/>
        <v>230402تهيه و نصب لبه پوشش پلاستيكي، از نوع پروفيل پي. ‏وي. سي.‏</v>
      </c>
      <c r="P1414" s="115" t="s">
        <v>1869</v>
      </c>
      <c r="Q1414" s="9">
        <v>23</v>
      </c>
      <c r="R1414" s="9" t="s">
        <v>634</v>
      </c>
      <c r="S1414" s="9" t="s">
        <v>277</v>
      </c>
      <c r="T1414" s="119" t="s">
        <v>644</v>
      </c>
      <c r="U1414" s="126" t="s">
        <v>293</v>
      </c>
      <c r="V1414" s="127">
        <v>11400</v>
      </c>
      <c r="W1414" s="17">
        <f t="shared" si="114"/>
        <v>11230402</v>
      </c>
    </row>
    <row r="1415" spans="14:23" ht="24.95" customHeight="1">
      <c r="N1415" s="9">
        <v>23</v>
      </c>
      <c r="O1415" s="16" t="str">
        <f t="shared" si="113"/>
        <v>230403تهيه و نصب نبشي پلاستيكي، از نوع پروفيل پي. وي. ‏سي.‏</v>
      </c>
      <c r="P1415" s="115" t="s">
        <v>1870</v>
      </c>
      <c r="Q1415" s="9">
        <v>23</v>
      </c>
      <c r="R1415" s="9" t="s">
        <v>634</v>
      </c>
      <c r="S1415" s="9" t="s">
        <v>277</v>
      </c>
      <c r="T1415" s="119" t="s">
        <v>645</v>
      </c>
      <c r="U1415" s="126" t="s">
        <v>293</v>
      </c>
      <c r="V1415" s="127">
        <v>17800</v>
      </c>
      <c r="W1415" s="17">
        <f t="shared" si="114"/>
        <v>11230403</v>
      </c>
    </row>
    <row r="1416" spans="14:23" ht="24.95" customHeight="1">
      <c r="N1416" s="9">
        <v>23</v>
      </c>
      <c r="O1416" s="16" t="str">
        <f t="shared" si="113"/>
        <v>230404تهيه و نصب قرنيز پي وي سي فشرده به ارتفاع 10 ‏سانتيمتر و ضخامت 5 ميليمتر.‏</v>
      </c>
      <c r="P1416" s="115" t="s">
        <v>1871</v>
      </c>
      <c r="Q1416" s="9">
        <v>23</v>
      </c>
      <c r="R1416" s="9" t="s">
        <v>634</v>
      </c>
      <c r="S1416" s="9" t="s">
        <v>277</v>
      </c>
      <c r="T1416" s="119" t="s">
        <v>646</v>
      </c>
      <c r="U1416" s="126" t="s">
        <v>293</v>
      </c>
      <c r="V1416" s="127">
        <v>27100</v>
      </c>
      <c r="W1416" s="17">
        <f t="shared" si="114"/>
        <v>11230404</v>
      </c>
    </row>
    <row r="1417" spans="14:23" ht="24.95" customHeight="1">
      <c r="N1417" s="9">
        <v>23</v>
      </c>
      <c r="O1417" s="16" t="str">
        <f t="shared" si="113"/>
        <v>230501تهيه و نصب ورقهاي موجدار پي. وي. سي به ‏ضخامت حدود 2 ميليمتر.‏</v>
      </c>
      <c r="P1417" s="115" t="s">
        <v>1872</v>
      </c>
      <c r="Q1417" s="9">
        <v>23</v>
      </c>
      <c r="R1417" s="9" t="s">
        <v>634</v>
      </c>
      <c r="S1417" s="9" t="s">
        <v>277</v>
      </c>
      <c r="T1417" s="119" t="s">
        <v>647</v>
      </c>
      <c r="U1417" s="126" t="s">
        <v>275</v>
      </c>
      <c r="V1417" s="127">
        <v>116500</v>
      </c>
      <c r="W1417" s="17">
        <f t="shared" si="114"/>
        <v>11230501</v>
      </c>
    </row>
    <row r="1418" spans="14:23" ht="24.95" customHeight="1">
      <c r="N1418" s="9">
        <v>23</v>
      </c>
      <c r="O1418" s="16" t="str">
        <f t="shared" si="113"/>
        <v>230502تهيه و نصب ورقهاي بدون موج پلي استايرن به ‏ضخامت حدود 3 ميليمتر.‏</v>
      </c>
      <c r="P1418" s="115" t="s">
        <v>1873</v>
      </c>
      <c r="Q1418" s="9">
        <v>23</v>
      </c>
      <c r="R1418" s="9" t="s">
        <v>634</v>
      </c>
      <c r="S1418" s="9" t="s">
        <v>277</v>
      </c>
      <c r="T1418" s="119" t="s">
        <v>648</v>
      </c>
      <c r="U1418" s="126" t="s">
        <v>275</v>
      </c>
      <c r="V1418" s="140">
        <v>31900</v>
      </c>
      <c r="W1418" s="17">
        <f t="shared" si="114"/>
        <v>11230502</v>
      </c>
    </row>
    <row r="1419" spans="14:23" ht="24.95" customHeight="1">
      <c r="N1419" s="9">
        <v>23</v>
      </c>
      <c r="O1419" s="16" t="str">
        <f t="shared" si="113"/>
        <v>230503تهيه و نصب ورقهاي بدون موج آكريليك به ضخامت ‏حدود 3 ميليمتر .‏</v>
      </c>
      <c r="P1419" s="115" t="s">
        <v>1874</v>
      </c>
      <c r="Q1419" s="9">
        <v>23</v>
      </c>
      <c r="R1419" s="9" t="s">
        <v>634</v>
      </c>
      <c r="S1419" s="9" t="s">
        <v>277</v>
      </c>
      <c r="T1419" s="119" t="s">
        <v>649</v>
      </c>
      <c r="U1419" s="126" t="s">
        <v>275</v>
      </c>
      <c r="V1419" s="127">
        <v>641000</v>
      </c>
      <c r="W1419" s="17">
        <f t="shared" si="114"/>
        <v>11230503</v>
      </c>
    </row>
    <row r="1420" spans="14:23" ht="24.95" customHeight="1">
      <c r="N1420" s="9">
        <v>23</v>
      </c>
      <c r="O1420" s="16" t="str">
        <f t="shared" si="113"/>
        <v>230601تهيه ونصب پلاستوفوم (يونوليت) با هر چگالي، سفيد ‏يا الوان به ضخامت يك سانتيمتر، باتمام وسايل نصب ‏بدون زيرسازي.‏</v>
      </c>
      <c r="P1420" s="115" t="s">
        <v>1875</v>
      </c>
      <c r="Q1420" s="9">
        <v>23</v>
      </c>
      <c r="R1420" s="9" t="s">
        <v>634</v>
      </c>
      <c r="S1420" s="9" t="s">
        <v>277</v>
      </c>
      <c r="T1420" s="119" t="s">
        <v>650</v>
      </c>
      <c r="U1420" s="126" t="s">
        <v>275</v>
      </c>
      <c r="V1420" s="127">
        <v>33300</v>
      </c>
      <c r="W1420" s="17">
        <f t="shared" si="114"/>
        <v>11230601</v>
      </c>
    </row>
    <row r="1421" spans="14:23" ht="24.95" customHeight="1">
      <c r="N1421" s="9">
        <v>23</v>
      </c>
      <c r="O1421" s="16" t="str">
        <f t="shared" si="113"/>
        <v>230602اضافه بها به رديف 230601 به ازاي هر سانتيمتر كه ‏به ضخامت يك سانتيمتر اضافه شود، كسر سانتيمتر به ‏تناسب محاسبه مي شود.‏</v>
      </c>
      <c r="P1421" s="115" t="s">
        <v>1876</v>
      </c>
      <c r="Q1421" s="9">
        <v>23</v>
      </c>
      <c r="R1421" s="9" t="s">
        <v>634</v>
      </c>
      <c r="S1421" s="9" t="s">
        <v>277</v>
      </c>
      <c r="T1421" s="119" t="s">
        <v>651</v>
      </c>
      <c r="U1421" s="126" t="s">
        <v>275</v>
      </c>
      <c r="V1421" s="127">
        <v>15500</v>
      </c>
      <c r="W1421" s="17">
        <f t="shared" si="114"/>
        <v>11230602</v>
      </c>
    </row>
    <row r="1422" spans="14:23" ht="24.95" customHeight="1">
      <c r="N1422" s="9">
        <v>23</v>
      </c>
      <c r="O1422" s="16" t="str">
        <f t="shared" si="113"/>
        <v>230701تهيه و نصب نايلون (فيلم پلي اتيلن) به وزن ‏حدود150 گرم در متر مربع ، براي اطراف بتن و يا ‏كارهاي مشابه آن، كه نايلون الزاما در كارباقي بماند.‏</v>
      </c>
      <c r="P1422" s="115" t="s">
        <v>1877</v>
      </c>
      <c r="Q1422" s="9">
        <v>23</v>
      </c>
      <c r="R1422" s="9" t="s">
        <v>634</v>
      </c>
      <c r="S1422" s="9" t="s">
        <v>277</v>
      </c>
      <c r="T1422" s="119" t="s">
        <v>652</v>
      </c>
      <c r="U1422" s="126" t="s">
        <v>275</v>
      </c>
      <c r="V1422" s="127">
        <v>5160</v>
      </c>
      <c r="W1422" s="17">
        <f t="shared" si="114"/>
        <v>11230701</v>
      </c>
    </row>
    <row r="1423" spans="14:23" ht="24.95" customHeight="1">
      <c r="N1423" s="9">
        <v>23</v>
      </c>
      <c r="O1423" s="16" t="str">
        <f t="shared" si="113"/>
        <v>230801تهيه و نصب ورقهاي پلاستيك تقويت شده با ‏فايبرگلاس موجدار به ضخامت حدود 0.9 ميليمتر.‏</v>
      </c>
      <c r="P1423" s="115" t="s">
        <v>1878</v>
      </c>
      <c r="Q1423" s="9">
        <v>23</v>
      </c>
      <c r="R1423" s="9" t="s">
        <v>634</v>
      </c>
      <c r="S1423" s="9" t="s">
        <v>277</v>
      </c>
      <c r="T1423" s="119" t="s">
        <v>2239</v>
      </c>
      <c r="U1423" s="126" t="s">
        <v>275</v>
      </c>
      <c r="V1423" s="127">
        <v>103500</v>
      </c>
      <c r="W1423" s="17">
        <f t="shared" si="114"/>
        <v>11230801</v>
      </c>
    </row>
    <row r="1424" spans="14:23" ht="24.95" customHeight="1">
      <c r="N1424" s="9">
        <v>23</v>
      </c>
      <c r="O1424" s="16" t="str">
        <f t="shared" si="113"/>
        <v>230802تهيه و نصب ورقهاي پلاستيك تقويت شده با ‏فايبرگلاس بدون موج به ضخامت حدود 1.5 ميليمتر.‏</v>
      </c>
      <c r="P1424" s="115" t="s">
        <v>1879</v>
      </c>
      <c r="Q1424" s="9">
        <v>23</v>
      </c>
      <c r="R1424" s="9" t="s">
        <v>634</v>
      </c>
      <c r="S1424" s="9" t="s">
        <v>277</v>
      </c>
      <c r="T1424" s="119" t="s">
        <v>2240</v>
      </c>
      <c r="U1424" s="126" t="s">
        <v>275</v>
      </c>
      <c r="V1424" s="127">
        <v>134500</v>
      </c>
      <c r="W1424" s="17">
        <f t="shared" si="114"/>
        <v>11230802</v>
      </c>
    </row>
    <row r="1425" spans="14:23" ht="24.95" customHeight="1">
      <c r="N1425" s="9">
        <v>23</v>
      </c>
      <c r="O1425" s="16" t="str">
        <f t="shared" si="113"/>
        <v>230803تهيه و نصـب ورقهاي پلاستيـك تقويـت شده با ‏فايبرگلاس موج‌دار به ضخامـت حدود 0.9 ميليمتر.‏</v>
      </c>
      <c r="P1425" s="115" t="s">
        <v>1880</v>
      </c>
      <c r="Q1425" s="9">
        <v>23</v>
      </c>
      <c r="R1425" s="9" t="s">
        <v>634</v>
      </c>
      <c r="S1425" s="9" t="s">
        <v>277</v>
      </c>
      <c r="T1425" s="119" t="s">
        <v>2241</v>
      </c>
      <c r="U1425" s="126" t="s">
        <v>275</v>
      </c>
      <c r="V1425" s="141">
        <v>0</v>
      </c>
      <c r="W1425" s="17">
        <f t="shared" si="114"/>
        <v>11230803</v>
      </c>
    </row>
    <row r="1426" spans="14:23" ht="24.95" customHeight="1">
      <c r="N1426" s="9">
        <v>23</v>
      </c>
      <c r="O1426" s="16" t="str">
        <f t="shared" si="113"/>
        <v>230804تهيه و نصـب ورقهاي پلاستيـك تقويـت شده با ‏فايبرگلاس موج‌دار به ضخامـت حدود 1.5 ميليمتر.‏</v>
      </c>
      <c r="P1426" s="115" t="s">
        <v>1881</v>
      </c>
      <c r="Q1426" s="9">
        <v>23</v>
      </c>
      <c r="R1426" s="9" t="s">
        <v>634</v>
      </c>
      <c r="S1426" s="9" t="s">
        <v>277</v>
      </c>
      <c r="T1426" s="119" t="s">
        <v>2242</v>
      </c>
      <c r="U1426" s="126" t="s">
        <v>275</v>
      </c>
      <c r="V1426" s="127">
        <v>129000</v>
      </c>
      <c r="W1426" s="17">
        <f t="shared" si="114"/>
        <v>11230804</v>
      </c>
    </row>
    <row r="1427" spans="14:23" ht="24.95" customHeight="1">
      <c r="N1427" s="9">
        <v>23</v>
      </c>
      <c r="O1427" s="16" t="str">
        <f t="shared" si="113"/>
        <v>230901تهيه و نصب واتر استاپ به عرض 15 سانتيمتر، ‏ازجنس پي. وي. سي.‏</v>
      </c>
      <c r="P1427" s="115" t="s">
        <v>1882</v>
      </c>
      <c r="Q1427" s="9">
        <v>23</v>
      </c>
      <c r="R1427" s="9" t="s">
        <v>634</v>
      </c>
      <c r="S1427" s="9" t="s">
        <v>277</v>
      </c>
      <c r="T1427" s="119" t="s">
        <v>653</v>
      </c>
      <c r="U1427" s="126" t="s">
        <v>293</v>
      </c>
      <c r="V1427" s="127">
        <v>91900</v>
      </c>
      <c r="W1427" s="17">
        <f t="shared" si="114"/>
        <v>11230901</v>
      </c>
    </row>
    <row r="1428" spans="14:23" ht="24.95" customHeight="1">
      <c r="N1428" s="9">
        <v>23</v>
      </c>
      <c r="O1428" s="16" t="str">
        <f t="shared" si="113"/>
        <v>230902اضافه بها به رديف 230901 ، براي هر سانتيمتر اضافه ‏بر 15 سانتيمتر.‏</v>
      </c>
      <c r="P1428" s="115" t="s">
        <v>1883</v>
      </c>
      <c r="Q1428" s="9">
        <v>23</v>
      </c>
      <c r="R1428" s="9" t="s">
        <v>634</v>
      </c>
      <c r="S1428" s="9" t="s">
        <v>277</v>
      </c>
      <c r="T1428" s="119" t="s">
        <v>654</v>
      </c>
      <c r="U1428" s="126" t="s">
        <v>293</v>
      </c>
      <c r="V1428" s="127">
        <v>4220</v>
      </c>
      <c r="W1428" s="17">
        <f t="shared" si="114"/>
        <v>11230902</v>
      </c>
    </row>
    <row r="1429" spans="14:23" ht="24.95" customHeight="1">
      <c r="N1429" s="9">
        <v>23</v>
      </c>
      <c r="O1429" s="16" t="str">
        <f t="shared" si="113"/>
        <v>230903تهيه و نصب واتر استاپ به عرض 15 سانتيمتر، ‏ازجنس لاستيك.‏</v>
      </c>
      <c r="P1429" s="115" t="s">
        <v>1884</v>
      </c>
      <c r="Q1429" s="9">
        <v>23</v>
      </c>
      <c r="R1429" s="9" t="s">
        <v>634</v>
      </c>
      <c r="S1429" s="9" t="s">
        <v>277</v>
      </c>
      <c r="T1429" s="119" t="s">
        <v>655</v>
      </c>
      <c r="U1429" s="126" t="s">
        <v>293</v>
      </c>
      <c r="V1429" s="127">
        <v>121000</v>
      </c>
      <c r="W1429" s="17">
        <f t="shared" si="114"/>
        <v>11230903</v>
      </c>
    </row>
    <row r="1430" spans="14:23" ht="24.95" customHeight="1">
      <c r="N1430" s="9">
        <v>23</v>
      </c>
      <c r="O1430" s="16" t="str">
        <f t="shared" si="113"/>
        <v>230904اضافه بها به رديف 230903، براي هر سانتيمتر اضافه ‏بر 15 سانتيمتر.‏</v>
      </c>
      <c r="P1430" s="115" t="s">
        <v>1885</v>
      </c>
      <c r="Q1430" s="9">
        <v>23</v>
      </c>
      <c r="R1430" s="9" t="s">
        <v>634</v>
      </c>
      <c r="S1430" s="9" t="s">
        <v>277</v>
      </c>
      <c r="T1430" s="119" t="s">
        <v>656</v>
      </c>
      <c r="U1430" s="126" t="s">
        <v>293</v>
      </c>
      <c r="V1430" s="127">
        <v>7580</v>
      </c>
      <c r="W1430" s="17">
        <f t="shared" si="114"/>
        <v>11230904</v>
      </c>
    </row>
    <row r="1431" spans="14:23" ht="24.95" customHeight="1">
      <c r="N1431" s="9">
        <v>23</v>
      </c>
      <c r="O1431" s="16" t="str">
        <f t="shared" si="113"/>
        <v>231001تهيه و جاگذاري غلاف پلاستيكي در بتن براي عبور ‏لوله و ساير مصارف.‏</v>
      </c>
      <c r="P1431" s="115" t="s">
        <v>1886</v>
      </c>
      <c r="Q1431" s="9">
        <v>23</v>
      </c>
      <c r="R1431" s="9" t="s">
        <v>634</v>
      </c>
      <c r="S1431" s="9" t="s">
        <v>277</v>
      </c>
      <c r="T1431" s="119" t="s">
        <v>657</v>
      </c>
      <c r="U1431" s="126" t="s">
        <v>828</v>
      </c>
      <c r="V1431" s="127">
        <v>154000</v>
      </c>
      <c r="W1431" s="17">
        <f t="shared" si="114"/>
        <v>11231001</v>
      </c>
    </row>
    <row r="1432" spans="14:23" ht="24.95" customHeight="1">
      <c r="N1432" s="9">
        <v>23</v>
      </c>
      <c r="O1432" s="16" t="str">
        <f t="shared" si="113"/>
        <v>231002تهيه، سوراخ‌کاري و جاگذاري لوله پلاستيكي براي ‏زهکشي.‏</v>
      </c>
      <c r="P1432" s="115" t="s">
        <v>1887</v>
      </c>
      <c r="Q1432" s="9">
        <v>23</v>
      </c>
      <c r="R1432" s="9" t="s">
        <v>634</v>
      </c>
      <c r="S1432" s="9" t="s">
        <v>277</v>
      </c>
      <c r="T1432" s="119" t="s">
        <v>658</v>
      </c>
      <c r="U1432" s="126" t="s">
        <v>828</v>
      </c>
      <c r="V1432" s="127">
        <v>88200</v>
      </c>
      <c r="W1432" s="17">
        <f t="shared" si="114"/>
        <v>11231002</v>
      </c>
    </row>
    <row r="1433" spans="14:23" ht="24.95" customHeight="1">
      <c r="N1433" s="9">
        <v>23</v>
      </c>
      <c r="O1433" s="16" t="str">
        <f t="shared" si="113"/>
        <v>231003تهيه و نصب پله فولادي با روکش پروپيلن.‏</v>
      </c>
      <c r="P1433" s="115" t="s">
        <v>1888</v>
      </c>
      <c r="Q1433" s="9">
        <v>23</v>
      </c>
      <c r="R1433" s="9" t="s">
        <v>634</v>
      </c>
      <c r="S1433" s="9" t="s">
        <v>277</v>
      </c>
      <c r="T1433" s="119" t="s">
        <v>659</v>
      </c>
      <c r="U1433" s="126" t="s">
        <v>330</v>
      </c>
      <c r="V1433" s="127">
        <v>104000</v>
      </c>
      <c r="W1433" s="17">
        <f t="shared" si="114"/>
        <v>11231003</v>
      </c>
    </row>
    <row r="1434" spans="14:23" ht="24.95" customHeight="1">
      <c r="N1434" s="9">
        <v>23</v>
      </c>
      <c r="O1434" s="16" t="str">
        <f t="shared" si="113"/>
        <v>231101تهيه، ساخت و نصب پنجره با پروفيل ‏U.P.V.C، تا ‏مساحت 75/. متر مربع.‏</v>
      </c>
      <c r="P1434" s="115" t="s">
        <v>1889</v>
      </c>
      <c r="Q1434" s="9">
        <v>23</v>
      </c>
      <c r="R1434" s="9" t="s">
        <v>634</v>
      </c>
      <c r="S1434" s="9" t="s">
        <v>277</v>
      </c>
      <c r="T1434" s="119" t="s">
        <v>660</v>
      </c>
      <c r="U1434" s="126" t="s">
        <v>275</v>
      </c>
      <c r="V1434" s="127">
        <v>1610000</v>
      </c>
      <c r="W1434" s="17">
        <f t="shared" si="114"/>
        <v>11231101</v>
      </c>
    </row>
    <row r="1435" spans="14:23" ht="24.95" customHeight="1">
      <c r="N1435" s="9">
        <v>23</v>
      </c>
      <c r="O1435" s="16" t="str">
        <f t="shared" si="113"/>
        <v>231102تهيه، ساخت و نصب پنجره با پروفيل ‏U.P.V.C، به ‏مساحت بيش از 75/. تا 2 متر مربع.‏</v>
      </c>
      <c r="P1435" s="115" t="s">
        <v>1890</v>
      </c>
      <c r="Q1435" s="9">
        <v>23</v>
      </c>
      <c r="R1435" s="9" t="s">
        <v>634</v>
      </c>
      <c r="S1435" s="9" t="s">
        <v>277</v>
      </c>
      <c r="T1435" s="119" t="s">
        <v>661</v>
      </c>
      <c r="U1435" s="126" t="s">
        <v>275</v>
      </c>
      <c r="V1435" s="127">
        <v>1079000</v>
      </c>
      <c r="W1435" s="17">
        <f t="shared" si="114"/>
        <v>11231102</v>
      </c>
    </row>
    <row r="1436" spans="14:23" ht="24.95" customHeight="1">
      <c r="N1436" s="9">
        <v>23</v>
      </c>
      <c r="O1436" s="16" t="str">
        <f t="shared" si="113"/>
        <v>231103تهيه، ساخت و نصب پنجره با پروفيل ‏U.P.V.C، به ‏مساحت بيش از 2 متر مربع.‏</v>
      </c>
      <c r="P1436" s="115" t="s">
        <v>1891</v>
      </c>
      <c r="Q1436" s="9">
        <v>23</v>
      </c>
      <c r="R1436" s="9" t="s">
        <v>634</v>
      </c>
      <c r="S1436" s="9" t="s">
        <v>277</v>
      </c>
      <c r="T1436" s="119" t="s">
        <v>662</v>
      </c>
      <c r="U1436" s="126" t="s">
        <v>275</v>
      </c>
      <c r="V1436" s="127">
        <v>837000</v>
      </c>
      <c r="W1436" s="17">
        <f t="shared" si="114"/>
        <v>11231103</v>
      </c>
    </row>
    <row r="1437" spans="14:23" ht="24.95" customHeight="1">
      <c r="N1437" s="9">
        <v>23</v>
      </c>
      <c r="O1437" s="16" t="str">
        <f t="shared" si="113"/>
        <v>231201تهيه مصالح و اجراي ژئوگريد تک سویه مسلح کننده خاک دارای مقاومت نهایی (LTDS) صد و بیست ساله در محیط خاکی (9&gt;PH‏&gt;4 ) به میزان 20 KN/m  جهت ساخت دیوارهای حائل خاک مسلح و تسلیح شیب ها.</v>
      </c>
      <c r="P1437" s="118" t="s">
        <v>1892</v>
      </c>
      <c r="Q1437" s="9">
        <v>23</v>
      </c>
      <c r="R1437" s="9" t="s">
        <v>634</v>
      </c>
      <c r="S1437" s="9" t="s">
        <v>277</v>
      </c>
      <c r="T1437" s="124" t="s">
        <v>2243</v>
      </c>
      <c r="U1437" s="128" t="s">
        <v>275</v>
      </c>
      <c r="V1437" s="129">
        <v>66300</v>
      </c>
      <c r="W1437" s="17">
        <f t="shared" si="114"/>
        <v>11231201</v>
      </c>
    </row>
    <row r="1438" spans="14:23" ht="24.95" customHeight="1">
      <c r="N1438" s="9">
        <v>23</v>
      </c>
      <c r="O1438" s="16" t="str">
        <f t="shared" si="113"/>
        <v>231202تهيه مصالح و اجراي ژئوگريد دو سویه دارای مقاومت نهایی (LTDS) صد و بیست ساله در محیط خاکی (9&gt;PH‏&gt;4 ) به میزان 5 KN/m جهت تثبیت بسترهای سست باتلاقی و غیره.</v>
      </c>
      <c r="P1438" s="118" t="s">
        <v>1893</v>
      </c>
      <c r="Q1438" s="9">
        <v>23</v>
      </c>
      <c r="R1438" s="9" t="s">
        <v>634</v>
      </c>
      <c r="S1438" s="9" t="s">
        <v>277</v>
      </c>
      <c r="T1438" s="124" t="s">
        <v>2244</v>
      </c>
      <c r="U1438" s="128" t="s">
        <v>275</v>
      </c>
      <c r="V1438" s="129">
        <v>54500</v>
      </c>
      <c r="W1438" s="17">
        <f t="shared" si="114"/>
        <v>11231202</v>
      </c>
    </row>
    <row r="1439" spans="14:23" ht="24.95" customHeight="1">
      <c r="N1439" s="9">
        <v>23</v>
      </c>
      <c r="O1439" s="16" t="str">
        <f t="shared" ref="O1439:O1509" si="115">CONCATENATE(P1439,T1439)</f>
        <v>231203اضافه بها به ردیف های 231201 و 231202 به ازای هر  5 KN/m افزایش در مقاومت نهایی (LTDS) صد و بیست ساله.</v>
      </c>
      <c r="P1439" s="158" t="s">
        <v>1894</v>
      </c>
      <c r="Q1439" s="9">
        <v>23</v>
      </c>
      <c r="R1439" s="9" t="s">
        <v>634</v>
      </c>
      <c r="S1439" s="9" t="s">
        <v>277</v>
      </c>
      <c r="T1439" s="124" t="s">
        <v>2245</v>
      </c>
      <c r="U1439" s="128" t="s">
        <v>275</v>
      </c>
      <c r="V1439" s="129">
        <v>8100</v>
      </c>
      <c r="W1439" s="17">
        <f t="shared" ref="W1439:W1509" si="116">P1439+11000000</f>
        <v>11231203</v>
      </c>
    </row>
    <row r="1440" spans="14:23" ht="24.95" customHeight="1">
      <c r="N1440" s="9">
        <v>23</v>
      </c>
      <c r="O1440" s="16" t="str">
        <f t="shared" si="115"/>
        <v>231204تهيه مصالح و اجراي ژئوگريد از جنس پلي‌استر با ‏روکش پي.وي.سي (‏P.V.C‏) با مقاومت کششي مجاز ‏‏40کيلو  نيوتن بر متر طول، به منظور تثبيت بسترهاي ‏سست، باتلاق‌ها و نظاير آن‌ها.‏</v>
      </c>
      <c r="P1440" s="158" t="s">
        <v>1895</v>
      </c>
      <c r="Q1440" s="9">
        <v>23</v>
      </c>
      <c r="R1440" s="9" t="s">
        <v>634</v>
      </c>
      <c r="S1440" s="9" t="s">
        <v>277</v>
      </c>
      <c r="T1440" s="125" t="s">
        <v>664</v>
      </c>
      <c r="U1440" s="128" t="s">
        <v>275</v>
      </c>
      <c r="V1440" s="129">
        <v>0</v>
      </c>
      <c r="W1440" s="17">
        <f t="shared" si="116"/>
        <v>11231204</v>
      </c>
    </row>
    <row r="1441" spans="14:23" ht="24.95" customHeight="1">
      <c r="N1441" s="9">
        <v>23</v>
      </c>
      <c r="O1441" s="16" t="str">
        <f t="shared" si="115"/>
        <v>231205تهيه مصالح و اجراي ژئوگريد از جنس پلي‌استر داراي ‏روکش قيري با مقاومت کششي مجاز 40 کيلو  نيوتن ‏بر متر طول، به همراه ژئوتکستايل نبافته سبک قير ‏اندود شده، براي مسلح کردن آسفالت.‏</v>
      </c>
      <c r="P1441" s="158" t="s">
        <v>1896</v>
      </c>
      <c r="Q1441" s="9">
        <v>23</v>
      </c>
      <c r="R1441" s="9" t="s">
        <v>634</v>
      </c>
      <c r="S1441" s="9" t="s">
        <v>277</v>
      </c>
      <c r="T1441" s="125" t="s">
        <v>665</v>
      </c>
      <c r="U1441" s="128" t="s">
        <v>275</v>
      </c>
      <c r="V1441" s="129">
        <v>104000</v>
      </c>
      <c r="W1441" s="17">
        <f t="shared" si="116"/>
        <v>11231205</v>
      </c>
    </row>
    <row r="1442" spans="14:23" ht="24.95" customHeight="1">
      <c r="N1442" s="9">
        <v>23</v>
      </c>
      <c r="O1442" s="16" t="str">
        <f t="shared" si="115"/>
        <v>231206تهيه مصالح و اجراي ژئوممبراين (زمين غشا) ‏‏ از جنس پلي اتيلن سنگين ‏‏ (‏High Density Poly Ethylene‏) به ضخامت 1 ‏ميليمتر براي عايق کاري سطوح و سازه‌هاي مختلف، ‏مانند مخازن آب، سدها، حوضچه‌هاي فاضلاب و ‏استخرهاي کشاورزي.‏</v>
      </c>
      <c r="P1442" s="156" t="s">
        <v>1897</v>
      </c>
      <c r="Q1442" s="9">
        <v>23</v>
      </c>
      <c r="R1442" s="9" t="s">
        <v>634</v>
      </c>
      <c r="S1442" s="9" t="s">
        <v>277</v>
      </c>
      <c r="T1442" s="121" t="s">
        <v>663</v>
      </c>
      <c r="U1442" s="126" t="s">
        <v>275</v>
      </c>
      <c r="V1442" s="127">
        <v>102500</v>
      </c>
      <c r="W1442" s="17">
        <f t="shared" si="116"/>
        <v>11231206</v>
      </c>
    </row>
    <row r="1443" spans="14:23" ht="24.95" customHeight="1">
      <c r="N1443" s="9">
        <v>23</v>
      </c>
      <c r="O1443" s="16" t="str">
        <f t="shared" si="115"/>
        <v>231207تهيه مصالح و اجراي ژئوتکستايل بافته (زمين پارچه) با مقاومت کششی 100 کیلونیوتن بر متر طول و کرنش حداکثر 12% به منظور افزایش ظرفیت باربری و تسلیح خاک.</v>
      </c>
      <c r="P1443" s="156" t="s">
        <v>1898</v>
      </c>
      <c r="Q1443" s="9">
        <v>23</v>
      </c>
      <c r="R1443" s="9" t="s">
        <v>634</v>
      </c>
      <c r="S1443" s="9" t="s">
        <v>277</v>
      </c>
      <c r="T1443" s="120" t="s">
        <v>981</v>
      </c>
      <c r="U1443" s="128" t="s">
        <v>275</v>
      </c>
      <c r="V1443" s="129">
        <v>96100</v>
      </c>
      <c r="W1443" s="17">
        <f t="shared" si="116"/>
        <v>11231207</v>
      </c>
    </row>
    <row r="1444" spans="14:23" ht="24.95" customHeight="1">
      <c r="N1444" s="9">
        <v>23</v>
      </c>
      <c r="O1444" s="16" t="str">
        <f t="shared" si="115"/>
        <v>231208اضافه بها به ردیف 231207 به ازای هر  50 کیلو نیوتن افزایش در مقاومت کششی در هر جهت.</v>
      </c>
      <c r="P1444" s="158" t="s">
        <v>1899</v>
      </c>
      <c r="Q1444" s="9">
        <v>23</v>
      </c>
      <c r="R1444" s="9" t="s">
        <v>634</v>
      </c>
      <c r="S1444" s="9" t="s">
        <v>277</v>
      </c>
      <c r="T1444" s="124" t="s">
        <v>982</v>
      </c>
      <c r="U1444" s="128" t="s">
        <v>275</v>
      </c>
      <c r="V1444" s="129">
        <v>7410</v>
      </c>
      <c r="W1444" s="17">
        <f t="shared" si="116"/>
        <v>11231208</v>
      </c>
    </row>
    <row r="1445" spans="14:23" ht="24.95" customHeight="1">
      <c r="N1445" s="9">
        <v>23</v>
      </c>
      <c r="O1445" s="16" t="str">
        <f t="shared" si="115"/>
        <v>231301 اضافه بها به ردیف ١٨٠٩٠١ در صورتی که بین صفحات گچی یک لایه پوشش عایق از جنس  پلی استایرن اکسترود شده  به ضخامت 70 تا 85 میلیمتر قرار گیرد</v>
      </c>
      <c r="P1445" s="158" t="s">
        <v>2373</v>
      </c>
      <c r="Q1445" s="9">
        <v>23</v>
      </c>
      <c r="R1445" s="9" t="s">
        <v>634</v>
      </c>
      <c r="S1445" s="9" t="s">
        <v>277</v>
      </c>
      <c r="T1445" s="159" t="s">
        <v>2380</v>
      </c>
      <c r="U1445" s="128" t="s">
        <v>275</v>
      </c>
      <c r="V1445" s="129">
        <v>368000</v>
      </c>
      <c r="W1445" s="17">
        <f t="shared" si="116"/>
        <v>11231301</v>
      </c>
    </row>
    <row r="1446" spans="14:23" ht="24.95" customHeight="1">
      <c r="N1446" s="9">
        <v>23</v>
      </c>
      <c r="O1446" s="16" t="str">
        <f t="shared" si="115"/>
        <v>231302 اضافه بها به ردیف ١٨٠٩٠١ در صورتی که به جای  صفحات گچی  از صفحات  پلی استایرن اکسترود شده  به ضخامت 70 تا 85 میلیمتر قرار گیرد</v>
      </c>
      <c r="P1446" s="158" t="s">
        <v>2374</v>
      </c>
      <c r="Q1446" s="9">
        <v>23</v>
      </c>
      <c r="R1446" s="9" t="s">
        <v>634</v>
      </c>
      <c r="S1446" s="9" t="s">
        <v>277</v>
      </c>
      <c r="T1446" s="159" t="s">
        <v>2381</v>
      </c>
      <c r="U1446" s="128" t="s">
        <v>275</v>
      </c>
      <c r="V1446" s="129">
        <v>95500</v>
      </c>
      <c r="W1446" s="17">
        <f t="shared" si="116"/>
        <v>11231302</v>
      </c>
    </row>
    <row r="1447" spans="14:23" ht="24.95" customHeight="1">
      <c r="N1447" s="9">
        <v>23</v>
      </c>
      <c r="O1447" s="16" t="str">
        <f t="shared" si="115"/>
        <v>231401 تهیه و نصب نمای پیش ساخته از جنس پلی استایرن با پوشش سیمان پلیمری و سیلیس به ضخامت پوشش 3 تا 5 میلیمتر و ضخامت کل تا 55 میلیمتر با هر رنگ و سطح صاف</v>
      </c>
      <c r="P1447" s="158" t="s">
        <v>2375</v>
      </c>
      <c r="Q1447" s="9">
        <v>23</v>
      </c>
      <c r="R1447" s="9" t="s">
        <v>634</v>
      </c>
      <c r="S1447" s="9" t="s">
        <v>277</v>
      </c>
      <c r="T1447" s="159" t="s">
        <v>2382</v>
      </c>
      <c r="U1447" s="128" t="s">
        <v>275</v>
      </c>
      <c r="V1447" s="129">
        <v>600000</v>
      </c>
      <c r="W1447" s="17">
        <f t="shared" si="116"/>
        <v>11231401</v>
      </c>
    </row>
    <row r="1448" spans="14:23" ht="24.95" customHeight="1">
      <c r="N1448" s="9">
        <v>23</v>
      </c>
      <c r="O1448" s="16" t="str">
        <f t="shared" si="115"/>
        <v>231402 تهیه و نصب ابزارهای تزیینی پیش ساخته از جنس پلی استایرن با پوشش سیمان پلیمری و سیلیس به ضخامت پوشش 3 تا 5 میلیمتر و ضخامت کل تا 55 میلیمتربه عرض تا 200 میلیمتر با هر رنگ و سطح صاف</v>
      </c>
      <c r="P1448" s="158" t="s">
        <v>2376</v>
      </c>
      <c r="Q1448" s="9">
        <v>23</v>
      </c>
      <c r="R1448" s="9" t="s">
        <v>634</v>
      </c>
      <c r="S1448" s="9" t="s">
        <v>277</v>
      </c>
      <c r="T1448" s="159" t="s">
        <v>2383</v>
      </c>
      <c r="U1448" s="128" t="s">
        <v>293</v>
      </c>
      <c r="V1448" s="129">
        <v>400000</v>
      </c>
      <c r="W1448" s="17">
        <f t="shared" si="116"/>
        <v>11231402</v>
      </c>
    </row>
    <row r="1449" spans="14:23" ht="24.95" customHeight="1">
      <c r="N1449" s="9">
        <v>23</v>
      </c>
      <c r="O1449" s="16" t="str">
        <f t="shared" si="115"/>
        <v>231403 اضافه بها به ردیف ٢٣١۴٠٢ به ازای هر ١٠0 میلیمتر افزایش عرض ابزار</v>
      </c>
      <c r="P1449" s="158" t="s">
        <v>2377</v>
      </c>
      <c r="Q1449" s="9">
        <v>23</v>
      </c>
      <c r="R1449" s="9" t="s">
        <v>634</v>
      </c>
      <c r="S1449" s="9" t="s">
        <v>277</v>
      </c>
      <c r="T1449" s="159" t="s">
        <v>2384</v>
      </c>
      <c r="U1449" s="128" t="s">
        <v>293</v>
      </c>
      <c r="V1449" s="129">
        <v>120000</v>
      </c>
      <c r="W1449" s="17">
        <f t="shared" si="116"/>
        <v>11231403</v>
      </c>
    </row>
    <row r="1450" spans="14:23" ht="24.95" customHeight="1">
      <c r="N1450" s="9">
        <v>23</v>
      </c>
      <c r="O1450" s="16" t="str">
        <f t="shared" si="115"/>
        <v>231501 تهیه و نصب ابزارهای تزیینی پیش ساخته گوشه سقف و دیوار و چارچوب ها از جنس پلی استایرن  به ضخامت  8 تا 15 میلیمتر به عرض تا 175 میلیمتر با هر رنگ و سطح صاف</v>
      </c>
      <c r="P1450" s="158" t="s">
        <v>2378</v>
      </c>
      <c r="Q1450" s="9">
        <v>23</v>
      </c>
      <c r="R1450" s="9" t="s">
        <v>634</v>
      </c>
      <c r="S1450" s="9" t="s">
        <v>277</v>
      </c>
      <c r="T1450" s="159" t="s">
        <v>2385</v>
      </c>
      <c r="U1450" s="128" t="s">
        <v>293</v>
      </c>
      <c r="V1450" s="129">
        <v>99000</v>
      </c>
      <c r="W1450" s="17">
        <f t="shared" si="116"/>
        <v>11231501</v>
      </c>
    </row>
    <row r="1451" spans="14:23" ht="24.95" customHeight="1">
      <c r="N1451" s="9">
        <v>23</v>
      </c>
      <c r="O1451" s="16" t="str">
        <f t="shared" si="115"/>
        <v>231502اضافه بها به ردیف ٢٣١۵٠١ برای ابزار به عرض بیش از 175 میلیمتر تا 350 میلیمتر</v>
      </c>
      <c r="P1451" s="158" t="s">
        <v>2379</v>
      </c>
      <c r="Q1451" s="9">
        <v>23</v>
      </c>
      <c r="R1451" s="9" t="s">
        <v>634</v>
      </c>
      <c r="S1451" s="9" t="s">
        <v>277</v>
      </c>
      <c r="T1451" s="159" t="s">
        <v>2386</v>
      </c>
      <c r="U1451" s="128" t="s">
        <v>293</v>
      </c>
      <c r="V1451" s="129">
        <v>69000</v>
      </c>
      <c r="W1451" s="17">
        <f t="shared" si="116"/>
        <v>11231502</v>
      </c>
    </row>
    <row r="1452" spans="14:23" ht="24.95" customHeight="1">
      <c r="N1452" s="9">
        <v>24</v>
      </c>
      <c r="O1452" s="16" t="str">
        <f t="shared" si="115"/>
        <v>240101تهيه و نصب شيشه 3 ميليمتري ساده با چسب ‏سيليکون‎.‎</v>
      </c>
      <c r="P1452" s="117" t="s">
        <v>1900</v>
      </c>
      <c r="Q1452" s="9">
        <v>24</v>
      </c>
      <c r="R1452" s="9" t="s">
        <v>667</v>
      </c>
      <c r="S1452" s="9" t="s">
        <v>277</v>
      </c>
      <c r="T1452" s="119" t="s">
        <v>666</v>
      </c>
      <c r="U1452" s="126" t="s">
        <v>275</v>
      </c>
      <c r="V1452" s="150">
        <v>171500</v>
      </c>
      <c r="W1452" s="17">
        <f t="shared" si="116"/>
        <v>11240101</v>
      </c>
    </row>
    <row r="1453" spans="14:23" ht="24.95" customHeight="1">
      <c r="N1453" s="9">
        <v>24</v>
      </c>
      <c r="O1453" s="16" t="str">
        <f t="shared" si="115"/>
        <v>240102تهيه و نصب شيشه 4 ميليمتري ساده با چسب ‏سيليکون.‏</v>
      </c>
      <c r="P1453" s="115" t="s">
        <v>1901</v>
      </c>
      <c r="Q1453" s="9">
        <v>24</v>
      </c>
      <c r="R1453" s="9" t="s">
        <v>667</v>
      </c>
      <c r="S1453" s="9" t="s">
        <v>277</v>
      </c>
      <c r="T1453" s="119" t="s">
        <v>668</v>
      </c>
      <c r="U1453" s="126" t="s">
        <v>275</v>
      </c>
      <c r="V1453" s="127">
        <v>174500</v>
      </c>
      <c r="W1453" s="17">
        <f t="shared" si="116"/>
        <v>11240102</v>
      </c>
    </row>
    <row r="1454" spans="14:23" ht="24.95" customHeight="1">
      <c r="N1454" s="9">
        <v>24</v>
      </c>
      <c r="O1454" s="16" t="str">
        <f t="shared" si="115"/>
        <v>240103تهيه و نصب شيشه 5 ميليمتري ساده با چسب ‏سيليکون.‏</v>
      </c>
      <c r="P1454" s="115" t="s">
        <v>1902</v>
      </c>
      <c r="Q1454" s="9">
        <v>24</v>
      </c>
      <c r="R1454" s="9" t="s">
        <v>667</v>
      </c>
      <c r="S1454" s="9" t="s">
        <v>277</v>
      </c>
      <c r="T1454" s="119" t="s">
        <v>669</v>
      </c>
      <c r="U1454" s="126" t="s">
        <v>275</v>
      </c>
      <c r="V1454" s="127">
        <v>201000</v>
      </c>
      <c r="W1454" s="17">
        <f t="shared" si="116"/>
        <v>11240103</v>
      </c>
    </row>
    <row r="1455" spans="14:23" ht="24.95" customHeight="1">
      <c r="N1455" s="9">
        <v>24</v>
      </c>
      <c r="O1455" s="16" t="str">
        <f t="shared" si="115"/>
        <v>240104تهيه و نصب شيشه 6 ميليمتري ساده با چسب ‏سيليکون.‏</v>
      </c>
      <c r="P1455" s="115" t="s">
        <v>1903</v>
      </c>
      <c r="Q1455" s="9">
        <v>24</v>
      </c>
      <c r="R1455" s="9" t="s">
        <v>667</v>
      </c>
      <c r="S1455" s="9" t="s">
        <v>277</v>
      </c>
      <c r="T1455" s="119" t="s">
        <v>670</v>
      </c>
      <c r="U1455" s="126" t="s">
        <v>275</v>
      </c>
      <c r="V1455" s="127">
        <v>233000</v>
      </c>
      <c r="W1455" s="17">
        <f t="shared" si="116"/>
        <v>11240104</v>
      </c>
    </row>
    <row r="1456" spans="14:23" ht="24.95" customHeight="1">
      <c r="N1456" s="9">
        <v>24</v>
      </c>
      <c r="O1456" s="16" t="str">
        <f t="shared" si="115"/>
        <v>240105تهيه و نصب شيشه 8 ميليمتري ساده با چسب ‏سيليکون.‏</v>
      </c>
      <c r="P1456" s="115" t="s">
        <v>1904</v>
      </c>
      <c r="Q1456" s="9">
        <v>24</v>
      </c>
      <c r="R1456" s="9" t="s">
        <v>667</v>
      </c>
      <c r="S1456" s="9" t="s">
        <v>277</v>
      </c>
      <c r="T1456" s="119" t="s">
        <v>671</v>
      </c>
      <c r="U1456" s="126" t="s">
        <v>275</v>
      </c>
      <c r="V1456" s="127">
        <v>313500</v>
      </c>
      <c r="W1456" s="17">
        <f t="shared" si="116"/>
        <v>11240105</v>
      </c>
    </row>
    <row r="1457" spans="14:23" ht="24.95" customHeight="1">
      <c r="N1457" s="9">
        <v>24</v>
      </c>
      <c r="O1457" s="16" t="str">
        <f t="shared" si="115"/>
        <v>240106تهيه و نصب شيشه 10 ميليمتري ساده با چسب ‏سيليکون.‏</v>
      </c>
      <c r="P1457" s="115" t="s">
        <v>1905</v>
      </c>
      <c r="Q1457" s="9">
        <v>24</v>
      </c>
      <c r="R1457" s="9" t="s">
        <v>667</v>
      </c>
      <c r="S1457" s="9" t="s">
        <v>277</v>
      </c>
      <c r="T1457" s="119" t="s">
        <v>672</v>
      </c>
      <c r="U1457" s="126" t="s">
        <v>275</v>
      </c>
      <c r="V1457" s="127">
        <v>331500</v>
      </c>
      <c r="W1457" s="17">
        <f t="shared" si="116"/>
        <v>11240106</v>
      </c>
    </row>
    <row r="1458" spans="14:23" ht="24.95" customHeight="1">
      <c r="N1458" s="9">
        <v>24</v>
      </c>
      <c r="O1458" s="16" t="str">
        <f t="shared" si="115"/>
        <v>240201تهيه و نصب شيشه 4 ميليمتري مشجر با چسب ‏سيليکون.‏</v>
      </c>
      <c r="P1458" s="115" t="s">
        <v>1906</v>
      </c>
      <c r="Q1458" s="9">
        <v>24</v>
      </c>
      <c r="R1458" s="9" t="s">
        <v>667</v>
      </c>
      <c r="S1458" s="9" t="s">
        <v>277</v>
      </c>
      <c r="T1458" s="119" t="s">
        <v>673</v>
      </c>
      <c r="U1458" s="126" t="s">
        <v>275</v>
      </c>
      <c r="V1458" s="127">
        <v>174500</v>
      </c>
      <c r="W1458" s="17">
        <f t="shared" si="116"/>
        <v>11240201</v>
      </c>
    </row>
    <row r="1459" spans="14:23" ht="24.95" customHeight="1">
      <c r="N1459" s="9">
        <v>24</v>
      </c>
      <c r="O1459" s="16" t="str">
        <f t="shared" si="115"/>
        <v>240202تهيه و نصب شيشه 6 ميليمتري مشجر با چسب ‏سيليکون.‏</v>
      </c>
      <c r="P1459" s="115" t="s">
        <v>1907</v>
      </c>
      <c r="Q1459" s="9">
        <v>24</v>
      </c>
      <c r="R1459" s="9" t="s">
        <v>667</v>
      </c>
      <c r="S1459" s="9" t="s">
        <v>277</v>
      </c>
      <c r="T1459" s="119" t="s">
        <v>674</v>
      </c>
      <c r="U1459" s="126" t="s">
        <v>275</v>
      </c>
      <c r="V1459" s="127">
        <v>286000</v>
      </c>
      <c r="W1459" s="17">
        <f t="shared" si="116"/>
        <v>11240202</v>
      </c>
    </row>
    <row r="1460" spans="14:23" ht="24.95" customHeight="1">
      <c r="N1460" s="9">
        <v>24</v>
      </c>
      <c r="O1460" s="16" t="str">
        <f t="shared" si="115"/>
        <v>240203تهيه و نصب شيشه 10 ميليمتري مشجر با چسب ‏سيليکون.‏</v>
      </c>
      <c r="P1460" s="115" t="s">
        <v>1908</v>
      </c>
      <c r="Q1460" s="9">
        <v>24</v>
      </c>
      <c r="R1460" s="9" t="s">
        <v>667</v>
      </c>
      <c r="S1460" s="9" t="s">
        <v>277</v>
      </c>
      <c r="T1460" s="119" t="s">
        <v>675</v>
      </c>
      <c r="U1460" s="126" t="s">
        <v>275</v>
      </c>
      <c r="V1460" s="127">
        <v>329000</v>
      </c>
      <c r="W1460" s="17">
        <f t="shared" si="116"/>
        <v>11240203</v>
      </c>
    </row>
    <row r="1461" spans="14:23" ht="24.95" customHeight="1">
      <c r="N1461" s="9">
        <v>24</v>
      </c>
      <c r="O1461" s="16" t="str">
        <f t="shared" si="115"/>
        <v>240301تهيه و نصب شيشه نشکن (سکوريت) به ضخامت 4 ‏ميليمتر با نوار پلاستيکي.‏</v>
      </c>
      <c r="P1461" s="115" t="s">
        <v>1909</v>
      </c>
      <c r="Q1461" s="9">
        <v>24</v>
      </c>
      <c r="R1461" s="9" t="s">
        <v>667</v>
      </c>
      <c r="S1461" s="9" t="s">
        <v>277</v>
      </c>
      <c r="T1461" s="119" t="s">
        <v>676</v>
      </c>
      <c r="U1461" s="126" t="s">
        <v>275</v>
      </c>
      <c r="V1461" s="127">
        <v>255000</v>
      </c>
      <c r="W1461" s="17">
        <f t="shared" si="116"/>
        <v>11240301</v>
      </c>
    </row>
    <row r="1462" spans="14:23" ht="24.95" customHeight="1">
      <c r="N1462" s="9">
        <v>24</v>
      </c>
      <c r="O1462" s="16" t="str">
        <f t="shared" si="115"/>
        <v>240302تهيه و نصب شيشه نشکن (سکوريت) به ضخامت 5 ‏ميليمتر با نوار پلاستيکي.‏</v>
      </c>
      <c r="P1462" s="115" t="s">
        <v>1910</v>
      </c>
      <c r="Q1462" s="9">
        <v>24</v>
      </c>
      <c r="R1462" s="9" t="s">
        <v>667</v>
      </c>
      <c r="S1462" s="9" t="s">
        <v>277</v>
      </c>
      <c r="T1462" s="119" t="s">
        <v>677</v>
      </c>
      <c r="U1462" s="126" t="s">
        <v>275</v>
      </c>
      <c r="V1462" s="127">
        <v>316000</v>
      </c>
      <c r="W1462" s="17">
        <f t="shared" si="116"/>
        <v>11240302</v>
      </c>
    </row>
    <row r="1463" spans="14:23" ht="24.95" customHeight="1">
      <c r="N1463" s="9">
        <v>24</v>
      </c>
      <c r="O1463" s="16" t="str">
        <f t="shared" si="115"/>
        <v>240303تهيه و نصب شيشه نشکن (سکوريت) به ضخامت 6 ‏ميليمتر با نوار پلاستيکي.‏</v>
      </c>
      <c r="P1463" s="115" t="s">
        <v>1911</v>
      </c>
      <c r="Q1463" s="9">
        <v>24</v>
      </c>
      <c r="R1463" s="9" t="s">
        <v>667</v>
      </c>
      <c r="S1463" s="9" t="s">
        <v>277</v>
      </c>
      <c r="T1463" s="119" t="s">
        <v>678</v>
      </c>
      <c r="U1463" s="126" t="s">
        <v>275</v>
      </c>
      <c r="V1463" s="127">
        <v>346000</v>
      </c>
      <c r="W1463" s="17">
        <f t="shared" si="116"/>
        <v>11240303</v>
      </c>
    </row>
    <row r="1464" spans="14:23" ht="24.95" customHeight="1">
      <c r="N1464" s="9">
        <v>24</v>
      </c>
      <c r="O1464" s="16" t="str">
        <f t="shared" si="115"/>
        <v>240304تهيه و نصـب شيشه نشكن (سكوريت) به ضخامت 8 ‏ميليمتر با نوار پلاستيكي.‏</v>
      </c>
      <c r="P1464" s="115" t="s">
        <v>1912</v>
      </c>
      <c r="Q1464" s="9">
        <v>24</v>
      </c>
      <c r="R1464" s="9" t="s">
        <v>667</v>
      </c>
      <c r="S1464" s="9" t="s">
        <v>277</v>
      </c>
      <c r="T1464" s="119" t="s">
        <v>679</v>
      </c>
      <c r="U1464" s="126" t="s">
        <v>275</v>
      </c>
      <c r="V1464" s="127">
        <v>399000</v>
      </c>
      <c r="W1464" s="17">
        <f t="shared" si="116"/>
        <v>11240304</v>
      </c>
    </row>
    <row r="1465" spans="14:23" ht="24.95" customHeight="1">
      <c r="N1465" s="9">
        <v>24</v>
      </c>
      <c r="O1465" s="16" t="str">
        <f t="shared" si="115"/>
        <v>240305تهيه و نصـب شيشه نشكن (سكوريت) به ضخامت ‏‏10 ميليمتر با نوار پلاستيكي.‏</v>
      </c>
      <c r="P1465" s="115" t="s">
        <v>1913</v>
      </c>
      <c r="Q1465" s="9">
        <v>24</v>
      </c>
      <c r="R1465" s="9" t="s">
        <v>667</v>
      </c>
      <c r="S1465" s="9" t="s">
        <v>277</v>
      </c>
      <c r="T1465" s="119" t="s">
        <v>680</v>
      </c>
      <c r="U1465" s="126" t="s">
        <v>275</v>
      </c>
      <c r="V1465" s="127">
        <v>467500</v>
      </c>
      <c r="W1465" s="17">
        <f t="shared" si="116"/>
        <v>11240305</v>
      </c>
    </row>
    <row r="1466" spans="14:23" ht="24.95" customHeight="1">
      <c r="N1466" s="9">
        <v>24</v>
      </c>
      <c r="O1466" s="16" t="str">
        <f t="shared" si="115"/>
        <v>240306تهيه و نصـب شيشه نشكن (سكوريت) اعم از ثابت با ‏بازشو به ضخامت 10 ميليمتر كه در داخل قاب نصب ‏نمي‌شود بدون لولا، يراق‌آلات و اتصالات.‏</v>
      </c>
      <c r="P1466" s="115" t="s">
        <v>1914</v>
      </c>
      <c r="Q1466" s="9">
        <v>24</v>
      </c>
      <c r="R1466" s="9" t="s">
        <v>667</v>
      </c>
      <c r="S1466" s="9" t="s">
        <v>277</v>
      </c>
      <c r="T1466" s="119" t="s">
        <v>681</v>
      </c>
      <c r="U1466" s="126" t="s">
        <v>275</v>
      </c>
      <c r="V1466" s="127">
        <v>401500</v>
      </c>
      <c r="W1466" s="17">
        <f t="shared" si="116"/>
        <v>11240306</v>
      </c>
    </row>
    <row r="1467" spans="14:23" ht="24.95" customHeight="1">
      <c r="N1467" s="9">
        <v>24</v>
      </c>
      <c r="O1467" s="16" t="str">
        <f t="shared" si="115"/>
        <v>240401تهيه و نصب شيشه 4 ميليمتري رفلکتيو (بازتابنده) ‏رنگي.‏</v>
      </c>
      <c r="P1467" s="115" t="s">
        <v>1915</v>
      </c>
      <c r="Q1467" s="9">
        <v>24</v>
      </c>
      <c r="R1467" s="9" t="s">
        <v>667</v>
      </c>
      <c r="S1467" s="9" t="s">
        <v>277</v>
      </c>
      <c r="T1467" s="119" t="s">
        <v>682</v>
      </c>
      <c r="U1467" s="126" t="s">
        <v>275</v>
      </c>
      <c r="V1467" s="127">
        <v>219500</v>
      </c>
      <c r="W1467" s="17">
        <f t="shared" si="116"/>
        <v>11240401</v>
      </c>
    </row>
    <row r="1468" spans="14:23" ht="24.95" customHeight="1">
      <c r="N1468" s="9">
        <v>24</v>
      </c>
      <c r="O1468" s="16" t="str">
        <f t="shared" si="115"/>
        <v>240402تهيه و نصب شيشه 6 ميليمتري رفلکتيو (بازتابنده) ‏رنگي.‏</v>
      </c>
      <c r="P1468" s="115" t="s">
        <v>1916</v>
      </c>
      <c r="Q1468" s="9">
        <v>24</v>
      </c>
      <c r="R1468" s="9" t="s">
        <v>667</v>
      </c>
      <c r="S1468" s="9" t="s">
        <v>277</v>
      </c>
      <c r="T1468" s="119" t="s">
        <v>683</v>
      </c>
      <c r="U1468" s="126" t="s">
        <v>275</v>
      </c>
      <c r="V1468" s="127">
        <v>436000</v>
      </c>
      <c r="W1468" s="17">
        <f t="shared" si="116"/>
        <v>11240402</v>
      </c>
    </row>
    <row r="1469" spans="14:23" ht="24.95" customHeight="1">
      <c r="N1469" s="9">
        <v>24</v>
      </c>
      <c r="O1469" s="16" t="str">
        <f t="shared" si="115"/>
        <v>240501تهيه و نصب آجر شيشه‌اي به ابعاد 15×15 سانتيمتر ‏با ملات دوغاب مربوط در كف (شبكه فلزي جداگانه ‏پرداخت مي‌شود).‏</v>
      </c>
      <c r="P1469" s="115" t="s">
        <v>1917</v>
      </c>
      <c r="Q1469" s="9">
        <v>24</v>
      </c>
      <c r="R1469" s="9" t="s">
        <v>667</v>
      </c>
      <c r="S1469" s="9" t="s">
        <v>277</v>
      </c>
      <c r="T1469" s="119" t="s">
        <v>684</v>
      </c>
      <c r="U1469" s="126" t="s">
        <v>275</v>
      </c>
      <c r="V1469" s="127">
        <v>353000</v>
      </c>
      <c r="W1469" s="17">
        <f t="shared" si="116"/>
        <v>11240501</v>
      </c>
    </row>
    <row r="1470" spans="14:23" ht="24.95" customHeight="1">
      <c r="N1470" s="9">
        <v>24</v>
      </c>
      <c r="O1470" s="16" t="str">
        <f t="shared" si="115"/>
        <v>240502تهيه و نصب آجر شيشه‌اي به ابعاد 20×20 سانتيمتر ‏با ملات دوغاب مربوط در كف (شبكه فلزي جداگانه ‏پرداخت مي‌شود).‏</v>
      </c>
      <c r="P1470" s="115" t="s">
        <v>1918</v>
      </c>
      <c r="Q1470" s="9">
        <v>24</v>
      </c>
      <c r="R1470" s="9" t="s">
        <v>667</v>
      </c>
      <c r="S1470" s="9" t="s">
        <v>277</v>
      </c>
      <c r="T1470" s="119" t="s">
        <v>685</v>
      </c>
      <c r="U1470" s="126" t="s">
        <v>275</v>
      </c>
      <c r="V1470" s="127">
        <v>246000</v>
      </c>
      <c r="W1470" s="17">
        <f t="shared" si="116"/>
        <v>11240502</v>
      </c>
    </row>
    <row r="1471" spans="14:23" ht="24.95" customHeight="1">
      <c r="N1471" s="9">
        <v>24</v>
      </c>
      <c r="O1471" s="16" t="str">
        <f t="shared" si="115"/>
        <v>240503تهيه و نصب بلوكهاي شيشه‌اي تو خالي مخصوص ‏نما به ابعاد مختلف و ضخامت 8 سانتي‌متر.‏</v>
      </c>
      <c r="P1471" s="115" t="s">
        <v>1919</v>
      </c>
      <c r="Q1471" s="9">
        <v>24</v>
      </c>
      <c r="R1471" s="9" t="s">
        <v>667</v>
      </c>
      <c r="S1471" s="9" t="s">
        <v>277</v>
      </c>
      <c r="T1471" s="119" t="s">
        <v>686</v>
      </c>
      <c r="U1471" s="126" t="s">
        <v>275</v>
      </c>
      <c r="V1471" s="127">
        <v>2656500</v>
      </c>
      <c r="W1471" s="17">
        <f t="shared" si="116"/>
        <v>11240503</v>
      </c>
    </row>
    <row r="1472" spans="14:23" ht="24.95" customHeight="1">
      <c r="N1472" s="9">
        <v>24</v>
      </c>
      <c r="O1472" s="16" t="str">
        <f t="shared" si="115"/>
        <v>240601سند بلاست کردن شيشه (مات کردن شيشه به طريق ‏ماسه پاشي).‏</v>
      </c>
      <c r="P1472" s="115" t="s">
        <v>1920</v>
      </c>
      <c r="Q1472" s="9">
        <v>24</v>
      </c>
      <c r="R1472" s="9" t="s">
        <v>667</v>
      </c>
      <c r="S1472" s="9" t="s">
        <v>277</v>
      </c>
      <c r="T1472" s="119" t="s">
        <v>687</v>
      </c>
      <c r="U1472" s="126" t="s">
        <v>275</v>
      </c>
      <c r="V1472" s="127">
        <v>57900</v>
      </c>
      <c r="W1472" s="17">
        <f t="shared" si="116"/>
        <v>11240601</v>
      </c>
    </row>
    <row r="1473" spans="14:23" ht="24.95" customHeight="1">
      <c r="N1473" s="9">
        <v>24</v>
      </c>
      <c r="O1473" s="16" t="str">
        <f t="shared" si="115"/>
        <v>240701اضافه بها به رديف‌هاي 240101 تا 240106‏، اگر ‏شيشه به صورت فلوت باشد.‏</v>
      </c>
      <c r="P1473" s="115" t="s">
        <v>1921</v>
      </c>
      <c r="Q1473" s="9">
        <v>24</v>
      </c>
      <c r="R1473" s="9" t="s">
        <v>667</v>
      </c>
      <c r="S1473" s="9" t="s">
        <v>277</v>
      </c>
      <c r="T1473" s="119" t="s">
        <v>688</v>
      </c>
      <c r="U1473" s="126" t="s">
        <v>275</v>
      </c>
      <c r="V1473" s="127">
        <v>500</v>
      </c>
      <c r="W1473" s="17">
        <f t="shared" si="116"/>
        <v>11240701</v>
      </c>
    </row>
    <row r="1474" spans="14:23" ht="24.95" customHeight="1">
      <c r="N1474" s="9">
        <v>24</v>
      </c>
      <c r="O1474" s="16" t="str">
        <f t="shared" si="115"/>
        <v>240702اضافه بها به رديف‌هاي 240101 تا 240106‏، ‏‏240201 و 240202 در صورتي‌ كه شيشه‌ها رنگي ‏باشد.‏</v>
      </c>
      <c r="P1474" s="115" t="s">
        <v>1922</v>
      </c>
      <c r="Q1474" s="9">
        <v>24</v>
      </c>
      <c r="R1474" s="9" t="s">
        <v>667</v>
      </c>
      <c r="S1474" s="9" t="s">
        <v>277</v>
      </c>
      <c r="T1474" s="119" t="s">
        <v>689</v>
      </c>
      <c r="U1474" s="126" t="s">
        <v>275</v>
      </c>
      <c r="V1474" s="127">
        <v>52600</v>
      </c>
      <c r="W1474" s="17">
        <f t="shared" si="116"/>
        <v>11240702</v>
      </c>
    </row>
    <row r="1475" spans="14:23" ht="24.95" customHeight="1">
      <c r="N1475" s="9">
        <v>24</v>
      </c>
      <c r="O1475" s="16" t="str">
        <f t="shared" si="115"/>
        <v>240703اضافه بها به رديف‌هاي 240301 تا 240305‏، اگر ‏شيشه‌هاي سكوريت رنگي باشند.‏</v>
      </c>
      <c r="P1475" s="115" t="s">
        <v>1923</v>
      </c>
      <c r="Q1475" s="9">
        <v>24</v>
      </c>
      <c r="R1475" s="9" t="s">
        <v>667</v>
      </c>
      <c r="S1475" s="9" t="s">
        <v>277</v>
      </c>
      <c r="T1475" s="119" t="s">
        <v>690</v>
      </c>
      <c r="U1475" s="126" t="s">
        <v>275</v>
      </c>
      <c r="V1475" s="127">
        <v>65100</v>
      </c>
      <c r="W1475" s="17">
        <f t="shared" si="116"/>
        <v>11240703</v>
      </c>
    </row>
    <row r="1476" spans="14:23" ht="24.95" customHeight="1">
      <c r="N1476" s="9">
        <v>24</v>
      </c>
      <c r="O1476" s="16" t="str">
        <f t="shared" si="115"/>
        <v>240704اضافه بها به رديف‌هاي 240306‏، در صورتي كه ‏شيشه رنگي باشد.‏</v>
      </c>
      <c r="P1476" s="156" t="s">
        <v>1924</v>
      </c>
      <c r="Q1476" s="9">
        <v>24</v>
      </c>
      <c r="R1476" s="9" t="s">
        <v>667</v>
      </c>
      <c r="S1476" s="9" t="s">
        <v>277</v>
      </c>
      <c r="T1476" s="119" t="s">
        <v>691</v>
      </c>
      <c r="U1476" s="126" t="s">
        <v>275</v>
      </c>
      <c r="V1476" s="127">
        <v>113500</v>
      </c>
      <c r="W1476" s="17">
        <f t="shared" si="116"/>
        <v>11240704</v>
      </c>
    </row>
    <row r="1477" spans="14:23" ht="24.95" customHeight="1">
      <c r="N1477" s="9">
        <v>24</v>
      </c>
      <c r="O1477" s="16" t="str">
        <f t="shared" si="115"/>
        <v>240705اضافه بها به رديف‌هاي 240301 تا 240305‏، در ‏صورتي كه در نصب شيشه بجاي نوار، از چسب ‏سيليكون استفاده شود.‏</v>
      </c>
      <c r="P1477" s="156" t="s">
        <v>1925</v>
      </c>
      <c r="Q1477" s="9">
        <v>24</v>
      </c>
      <c r="R1477" s="9" t="s">
        <v>667</v>
      </c>
      <c r="S1477" s="9" t="s">
        <v>277</v>
      </c>
      <c r="T1477" s="119" t="s">
        <v>692</v>
      </c>
      <c r="U1477" s="126" t="s">
        <v>954</v>
      </c>
      <c r="V1477" s="127">
        <v>4410</v>
      </c>
      <c r="W1477" s="17">
        <f t="shared" si="116"/>
        <v>11240705</v>
      </c>
    </row>
    <row r="1478" spans="14:23" ht="24.95" customHeight="1">
      <c r="N1478" s="9">
        <v>24</v>
      </c>
      <c r="O1478" s="16" t="str">
        <f t="shared" si="115"/>
        <v>240706اضافه بها نسبت به رديف‌هاي تهيه و نصب شيشه اگر ‏شيشه به صورت دوجداره تهيه و مصرف شود، ‏برحسب محيط شيشه دوجداره شده.‏</v>
      </c>
      <c r="P1478" s="156" t="s">
        <v>1926</v>
      </c>
      <c r="Q1478" s="9">
        <v>24</v>
      </c>
      <c r="R1478" s="9" t="s">
        <v>667</v>
      </c>
      <c r="S1478" s="9" t="s">
        <v>277</v>
      </c>
      <c r="T1478" s="119" t="s">
        <v>693</v>
      </c>
      <c r="U1478" s="126" t="s">
        <v>293</v>
      </c>
      <c r="V1478" s="127">
        <v>57400</v>
      </c>
      <c r="W1478" s="17">
        <f t="shared" si="116"/>
        <v>11240706</v>
      </c>
    </row>
    <row r="1479" spans="14:23" ht="24.95" customHeight="1">
      <c r="N1479" s="9">
        <v>24</v>
      </c>
      <c r="O1479" s="16" t="str">
        <f t="shared" si="115"/>
        <v>240707كسر بها به رديف‌هاي 240101 تا 240106 و ‏‏240201 تا 240203، در صورتي كه بجاي چسب ‏سيليكون از نوار پلاستيكي استفاده شود.‏</v>
      </c>
      <c r="P1479" s="156" t="s">
        <v>1927</v>
      </c>
      <c r="Q1479" s="9">
        <v>24</v>
      </c>
      <c r="R1479" s="9" t="s">
        <v>667</v>
      </c>
      <c r="S1479" s="9" t="s">
        <v>277</v>
      </c>
      <c r="T1479" s="119" t="s">
        <v>694</v>
      </c>
      <c r="U1479" s="126" t="s">
        <v>275</v>
      </c>
      <c r="V1479" s="127">
        <v>-6920</v>
      </c>
      <c r="W1479" s="17">
        <f t="shared" si="116"/>
        <v>11240707</v>
      </c>
    </row>
    <row r="1480" spans="14:23" ht="24.95" customHeight="1">
      <c r="N1480" s="9">
        <v>24</v>
      </c>
      <c r="O1480" s="16" t="str">
        <f t="shared" si="115"/>
        <v>240708كسر بها به رديف‌هاي 240101 تا 240106 و ‏‏240201 تا 240203، در صورتي كه بجاي چسب ‏سيليكون از بطانه استفاده شود.‏</v>
      </c>
      <c r="P1480" s="156" t="s">
        <v>1928</v>
      </c>
      <c r="Q1480" s="9">
        <v>24</v>
      </c>
      <c r="R1480" s="9" t="s">
        <v>667</v>
      </c>
      <c r="S1480" s="9" t="s">
        <v>277</v>
      </c>
      <c r="T1480" s="119" t="s">
        <v>695</v>
      </c>
      <c r="U1480" s="126" t="s">
        <v>275</v>
      </c>
      <c r="V1480" s="127">
        <v>-26200</v>
      </c>
      <c r="W1480" s="17">
        <f t="shared" si="116"/>
        <v>11240708</v>
      </c>
    </row>
    <row r="1481" spans="14:23" ht="24.95" customHeight="1">
      <c r="N1481" s="9">
        <v>24</v>
      </c>
      <c r="O1481" s="16" t="str">
        <f t="shared" si="115"/>
        <v>240801لايه کاري (‏Lamination‏) دو شيشه مسطح.‏</v>
      </c>
      <c r="P1481" s="156" t="s">
        <v>1929</v>
      </c>
      <c r="Q1481" s="9">
        <v>24</v>
      </c>
      <c r="R1481" s="9" t="s">
        <v>667</v>
      </c>
      <c r="S1481" s="9" t="s">
        <v>277</v>
      </c>
      <c r="T1481" s="119" t="s">
        <v>696</v>
      </c>
      <c r="U1481" s="126" t="s">
        <v>275</v>
      </c>
      <c r="V1481" s="127">
        <v>161500</v>
      </c>
      <c r="W1481" s="17">
        <f t="shared" si="116"/>
        <v>11240801</v>
      </c>
    </row>
    <row r="1482" spans="14:23" ht="24.95" customHeight="1">
      <c r="N1482" s="9">
        <v>25</v>
      </c>
      <c r="O1482" s="16" t="str">
        <f t="shared" si="115"/>
        <v>250101سمباده يا برس زدن (زنگ زدايي) اسكلتهاي فلزي و ‏يا ميلگرد.‏</v>
      </c>
      <c r="P1482" s="117" t="s">
        <v>1930</v>
      </c>
      <c r="Q1482" s="9">
        <v>25</v>
      </c>
      <c r="R1482" s="9" t="s">
        <v>698</v>
      </c>
      <c r="S1482" s="9" t="s">
        <v>277</v>
      </c>
      <c r="T1482" s="119" t="s">
        <v>697</v>
      </c>
      <c r="U1482" s="126" t="s">
        <v>954</v>
      </c>
      <c r="V1482" s="150">
        <v>430</v>
      </c>
      <c r="W1482" s="17">
        <f t="shared" si="116"/>
        <v>11250101</v>
      </c>
    </row>
    <row r="1483" spans="14:23" ht="24.95" customHeight="1">
      <c r="N1483" s="9">
        <v>25</v>
      </c>
      <c r="O1483" s="16" t="str">
        <f t="shared" si="115"/>
        <v>250102سمباده يا برس زدن (زنگ زدايي) كارهاي فلزي به ‏استثناي اسكلتهاي فلزي و ميلگرد.‏</v>
      </c>
      <c r="P1483" s="115" t="s">
        <v>1931</v>
      </c>
      <c r="Q1483" s="9">
        <v>25</v>
      </c>
      <c r="R1483" s="9" t="s">
        <v>698</v>
      </c>
      <c r="S1483" s="9" t="s">
        <v>277</v>
      </c>
      <c r="T1483" s="119" t="s">
        <v>699</v>
      </c>
      <c r="U1483" s="126" t="s">
        <v>275</v>
      </c>
      <c r="V1483" s="127">
        <v>11500</v>
      </c>
      <c r="W1483" s="17">
        <f t="shared" si="116"/>
        <v>11250102</v>
      </c>
    </row>
    <row r="1484" spans="14:23" ht="24.95" customHeight="1">
      <c r="N1484" s="9">
        <v>25</v>
      </c>
      <c r="O1484" s="16" t="str">
        <f t="shared" si="115"/>
        <v>250201زنگ زدايي اسكلتهاي فلزي و يا ميلگرد به روش ‏ماسه پاشي (سندبلاست).‏</v>
      </c>
      <c r="P1484" s="115" t="s">
        <v>1932</v>
      </c>
      <c r="Q1484" s="9">
        <v>25</v>
      </c>
      <c r="R1484" s="9" t="s">
        <v>698</v>
      </c>
      <c r="S1484" s="9" t="s">
        <v>277</v>
      </c>
      <c r="T1484" s="119" t="s">
        <v>700</v>
      </c>
      <c r="U1484" s="126" t="s">
        <v>954</v>
      </c>
      <c r="V1484" s="127">
        <v>2040</v>
      </c>
      <c r="W1484" s="17">
        <f t="shared" si="116"/>
        <v>11250201</v>
      </c>
    </row>
    <row r="1485" spans="14:23" ht="24.95" customHeight="1">
      <c r="N1485" s="9">
        <v>25</v>
      </c>
      <c r="O1485" s="16" t="str">
        <f t="shared" si="115"/>
        <v>250202زنگ زدايي كارهاي فلزي به استثناي اسكلتهاي فلزي ‏و ميلگرد، به روش ماسه پاشي (سندبلاست).‏</v>
      </c>
      <c r="P1485" s="115" t="s">
        <v>1933</v>
      </c>
      <c r="Q1485" s="9">
        <v>25</v>
      </c>
      <c r="R1485" s="9" t="s">
        <v>698</v>
      </c>
      <c r="S1485" s="9" t="s">
        <v>277</v>
      </c>
      <c r="T1485" s="119" t="s">
        <v>701</v>
      </c>
      <c r="U1485" s="126" t="s">
        <v>275</v>
      </c>
      <c r="V1485" s="127">
        <v>45000</v>
      </c>
      <c r="W1485" s="17">
        <f t="shared" si="116"/>
        <v>11250202</v>
      </c>
    </row>
    <row r="1486" spans="14:23" ht="24.95" customHeight="1">
      <c r="N1486" s="9">
        <v>25</v>
      </c>
      <c r="O1486" s="16" t="str">
        <f t="shared" si="115"/>
        <v>250203زنگ زدايي اسكلتهاي فلزي، به روش ساچمه پاشي ‏‏(شات بلاست).‏</v>
      </c>
      <c r="P1486" s="115" t="s">
        <v>1934</v>
      </c>
      <c r="Q1486" s="9">
        <v>25</v>
      </c>
      <c r="R1486" s="9" t="s">
        <v>698</v>
      </c>
      <c r="S1486" s="9" t="s">
        <v>277</v>
      </c>
      <c r="T1486" s="119" t="s">
        <v>702</v>
      </c>
      <c r="U1486" s="126" t="s">
        <v>954</v>
      </c>
      <c r="V1486" s="127">
        <v>2670</v>
      </c>
      <c r="W1486" s="17">
        <f t="shared" si="116"/>
        <v>11250203</v>
      </c>
    </row>
    <row r="1487" spans="14:23" ht="24.95" customHeight="1">
      <c r="N1487" s="9">
        <v>25</v>
      </c>
      <c r="O1487" s="16" t="str">
        <f t="shared" si="115"/>
        <v>250204زنگ زدايي كارهاي فلزي به استثناي اسكلتهاي فلزي، ‏به روش ساچمه پاشي (شات بلاست).‏</v>
      </c>
      <c r="P1487" s="115" t="s">
        <v>1935</v>
      </c>
      <c r="Q1487" s="9">
        <v>25</v>
      </c>
      <c r="R1487" s="9" t="s">
        <v>698</v>
      </c>
      <c r="S1487" s="9" t="s">
        <v>277</v>
      </c>
      <c r="T1487" s="119" t="s">
        <v>703</v>
      </c>
      <c r="U1487" s="126" t="s">
        <v>275</v>
      </c>
      <c r="V1487" s="127">
        <v>59400</v>
      </c>
      <c r="W1487" s="17">
        <f t="shared" si="116"/>
        <v>11250204</v>
      </c>
    </row>
    <row r="1488" spans="14:23" ht="24.95" customHeight="1">
      <c r="N1488" s="9">
        <v>25</v>
      </c>
      <c r="O1488" s="16" t="str">
        <f t="shared" si="115"/>
        <v>250301تهيه مصالح و اجراي يك دست رنگ ضد زنگ روي ‏اسكلت فلزي.‏</v>
      </c>
      <c r="P1488" s="115" t="s">
        <v>1936</v>
      </c>
      <c r="Q1488" s="9">
        <v>25</v>
      </c>
      <c r="R1488" s="9" t="s">
        <v>698</v>
      </c>
      <c r="S1488" s="9" t="s">
        <v>277</v>
      </c>
      <c r="T1488" s="119" t="s">
        <v>704</v>
      </c>
      <c r="U1488" s="126" t="s">
        <v>954</v>
      </c>
      <c r="V1488" s="127">
        <v>750</v>
      </c>
      <c r="W1488" s="17">
        <f t="shared" si="116"/>
        <v>11250301</v>
      </c>
    </row>
    <row r="1489" spans="14:23" ht="24.95" customHeight="1">
      <c r="N1489" s="9">
        <v>25</v>
      </c>
      <c r="O1489" s="16" t="str">
        <f t="shared" si="115"/>
        <v>250302تهيه مصالح و اجراي يك دست رنگ ضد زنگ روي ‏كارهاي فلزي به استثناي اسكلتهاي فلزي.‏</v>
      </c>
      <c r="P1489" s="115" t="s">
        <v>1937</v>
      </c>
      <c r="Q1489" s="9">
        <v>25</v>
      </c>
      <c r="R1489" s="9" t="s">
        <v>698</v>
      </c>
      <c r="S1489" s="9" t="s">
        <v>277</v>
      </c>
      <c r="T1489" s="119" t="s">
        <v>705</v>
      </c>
      <c r="U1489" s="126" t="s">
        <v>275</v>
      </c>
      <c r="V1489" s="127">
        <v>22900</v>
      </c>
      <c r="W1489" s="17">
        <f t="shared" si="116"/>
        <v>11250302</v>
      </c>
    </row>
    <row r="1490" spans="14:23" ht="24.95" customHeight="1">
      <c r="N1490" s="9">
        <v>25</v>
      </c>
      <c r="O1490" s="16" t="str">
        <f t="shared" si="115"/>
        <v>250303تهيه مصالح و اجراي رنگ اپوكسي براي مخازن و ‏ساير كارهاي فلزي، شامل دوقشر ضد زنگ براي ‏اپوكسي، يك قشرآستر و يك قشر رويه.‏</v>
      </c>
      <c r="P1490" s="115" t="s">
        <v>1938</v>
      </c>
      <c r="Q1490" s="9">
        <v>25</v>
      </c>
      <c r="R1490" s="9" t="s">
        <v>698</v>
      </c>
      <c r="S1490" s="9" t="s">
        <v>277</v>
      </c>
      <c r="T1490" s="119" t="s">
        <v>706</v>
      </c>
      <c r="U1490" s="126" t="s">
        <v>275</v>
      </c>
      <c r="V1490" s="127">
        <v>100500</v>
      </c>
      <c r="W1490" s="17">
        <f t="shared" si="116"/>
        <v>11250303</v>
      </c>
    </row>
    <row r="1491" spans="14:23" ht="24.95" customHeight="1">
      <c r="N1491" s="9">
        <v>25</v>
      </c>
      <c r="O1491" s="16" t="str">
        <f t="shared" si="115"/>
        <v>250304تهيه مصالح و اجراي رنگ روغني كامل روي كارهاي ‏فلزي.‏</v>
      </c>
      <c r="P1491" s="115" t="s">
        <v>1939</v>
      </c>
      <c r="Q1491" s="9">
        <v>25</v>
      </c>
      <c r="R1491" s="9" t="s">
        <v>698</v>
      </c>
      <c r="S1491" s="9" t="s">
        <v>277</v>
      </c>
      <c r="T1491" s="119" t="s">
        <v>149</v>
      </c>
      <c r="U1491" s="126" t="s">
        <v>275</v>
      </c>
      <c r="V1491" s="127">
        <v>82300</v>
      </c>
      <c r="W1491" s="17">
        <f t="shared" si="116"/>
        <v>11250304</v>
      </c>
    </row>
    <row r="1492" spans="14:23" ht="24.95" customHeight="1">
      <c r="N1492" s="9">
        <v>25</v>
      </c>
      <c r="O1492" s="16" t="str">
        <f t="shared" si="115"/>
        <v>250305تهيه مصالح و اجراي رنگ اكليلي كامل روي كارهاي ‏فلزي.‏</v>
      </c>
      <c r="P1492" s="115" t="s">
        <v>1940</v>
      </c>
      <c r="Q1492" s="9">
        <v>25</v>
      </c>
      <c r="R1492" s="9" t="s">
        <v>698</v>
      </c>
      <c r="S1492" s="9" t="s">
        <v>277</v>
      </c>
      <c r="T1492" s="119" t="s">
        <v>150</v>
      </c>
      <c r="U1492" s="126" t="s">
        <v>275</v>
      </c>
      <c r="V1492" s="127">
        <v>86000</v>
      </c>
      <c r="W1492" s="17">
        <f t="shared" si="116"/>
        <v>11250305</v>
      </c>
    </row>
    <row r="1493" spans="14:23" ht="24.95" customHeight="1">
      <c r="N1493" s="9">
        <v>25</v>
      </c>
      <c r="O1493" s="16" t="str">
        <f t="shared" si="115"/>
        <v>250306تهيه مصالح و اجراي رنگ اپوکسي به طريق بدون هوا ‏‏(‏air less‏)، روي کارهاي فلزي در سه قشر، هر قشر ‏به ضخامت خشک 25 ميکرون.‏</v>
      </c>
      <c r="P1493" s="115" t="s">
        <v>1941</v>
      </c>
      <c r="Q1493" s="9">
        <v>25</v>
      </c>
      <c r="R1493" s="9" t="s">
        <v>698</v>
      </c>
      <c r="S1493" s="9" t="s">
        <v>277</v>
      </c>
      <c r="T1493" s="119" t="s">
        <v>151</v>
      </c>
      <c r="U1493" s="126" t="s">
        <v>275</v>
      </c>
      <c r="V1493" s="127">
        <v>118000</v>
      </c>
      <c r="W1493" s="17">
        <f t="shared" si="116"/>
        <v>11250306</v>
      </c>
    </row>
    <row r="1494" spans="14:23" ht="24.95" customHeight="1">
      <c r="N1494" s="9">
        <v>25</v>
      </c>
      <c r="O1494" s="16" t="str">
        <f t="shared" si="115"/>
        <v>250307اضافه بها به رديف 250306 به ازاي هر يک ميکرون ‏اضافه ضخامت در هر قشر.‏</v>
      </c>
      <c r="P1494" s="115" t="s">
        <v>1942</v>
      </c>
      <c r="Q1494" s="9">
        <v>25</v>
      </c>
      <c r="R1494" s="9" t="s">
        <v>698</v>
      </c>
      <c r="S1494" s="9" t="s">
        <v>277</v>
      </c>
      <c r="T1494" s="119" t="s">
        <v>152</v>
      </c>
      <c r="U1494" s="126" t="s">
        <v>275</v>
      </c>
      <c r="V1494" s="127">
        <v>4210</v>
      </c>
      <c r="W1494" s="17">
        <f t="shared" si="116"/>
        <v>11250307</v>
      </c>
    </row>
    <row r="1495" spans="14:23" ht="24.95" customHeight="1">
      <c r="N1495" s="9">
        <v>25</v>
      </c>
      <c r="O1495" s="16" t="str">
        <f t="shared" si="115"/>
        <v>250308تهيه مصالح و اجراي رنگ زينک ريچ به طريق بدون ‏هوا (‏air less‏)، روي کارهاي فلزي در سه قشر، هر ‏قشر به ضخامت خشک 25 ميکرون.‏</v>
      </c>
      <c r="P1495" s="115" t="s">
        <v>1943</v>
      </c>
      <c r="Q1495" s="9">
        <v>25</v>
      </c>
      <c r="R1495" s="9" t="s">
        <v>698</v>
      </c>
      <c r="S1495" s="9" t="s">
        <v>277</v>
      </c>
      <c r="T1495" s="119" t="s">
        <v>153</v>
      </c>
      <c r="U1495" s="126" t="s">
        <v>275</v>
      </c>
      <c r="V1495" s="127">
        <v>113500</v>
      </c>
      <c r="W1495" s="17">
        <f t="shared" si="116"/>
        <v>11250308</v>
      </c>
    </row>
    <row r="1496" spans="14:23" ht="24.95" customHeight="1">
      <c r="N1496" s="9">
        <v>25</v>
      </c>
      <c r="O1496" s="16" t="str">
        <f t="shared" si="115"/>
        <v>250309اضافه بها به رديف 250308 به ازاي هر يک ميکرون ‏اضافه ضخامت در هر قشر.‏</v>
      </c>
      <c r="P1496" s="115" t="s">
        <v>1944</v>
      </c>
      <c r="Q1496" s="9">
        <v>25</v>
      </c>
      <c r="R1496" s="9" t="s">
        <v>698</v>
      </c>
      <c r="S1496" s="9" t="s">
        <v>277</v>
      </c>
      <c r="T1496" s="119" t="s">
        <v>154</v>
      </c>
      <c r="U1496" s="126" t="s">
        <v>275</v>
      </c>
      <c r="V1496" s="127">
        <v>4040</v>
      </c>
      <c r="W1496" s="17">
        <f t="shared" si="116"/>
        <v>11250309</v>
      </c>
    </row>
    <row r="1497" spans="14:23" ht="24.95" customHeight="1">
      <c r="N1497" s="9">
        <v>25</v>
      </c>
      <c r="O1497" s="16" t="str">
        <f t="shared" si="115"/>
        <v>250310تهيه مصالح و اجراي رنگ الکيدي به طريق بدون هوا ‏‏(‏air less‏)، روي کارهاي فلزي در سه قشر، هر قشر ‏به ضخامت خشک 25 ميکرون.‏</v>
      </c>
      <c r="P1497" s="115" t="s">
        <v>1945</v>
      </c>
      <c r="Q1497" s="9">
        <v>25</v>
      </c>
      <c r="R1497" s="9" t="s">
        <v>698</v>
      </c>
      <c r="S1497" s="9" t="s">
        <v>277</v>
      </c>
      <c r="T1497" s="119" t="s">
        <v>155</v>
      </c>
      <c r="U1497" s="126" t="s">
        <v>275</v>
      </c>
      <c r="V1497" s="127">
        <v>120000</v>
      </c>
      <c r="W1497" s="17">
        <f t="shared" si="116"/>
        <v>11250310</v>
      </c>
    </row>
    <row r="1498" spans="14:23" ht="24.95" customHeight="1">
      <c r="N1498" s="9">
        <v>25</v>
      </c>
      <c r="O1498" s="16" t="str">
        <f t="shared" si="115"/>
        <v>250311اضافه بها به رديف 250310 به ازاي هر يک ميکرون ‏اضافه ضخامت در هر قشر.‏</v>
      </c>
      <c r="P1498" s="115" t="s">
        <v>1946</v>
      </c>
      <c r="Q1498" s="9">
        <v>25</v>
      </c>
      <c r="R1498" s="9" t="s">
        <v>698</v>
      </c>
      <c r="S1498" s="9" t="s">
        <v>277</v>
      </c>
      <c r="T1498" s="119" t="s">
        <v>156</v>
      </c>
      <c r="U1498" s="126" t="s">
        <v>275</v>
      </c>
      <c r="V1498" s="127">
        <v>4000</v>
      </c>
      <c r="W1498" s="17">
        <f t="shared" si="116"/>
        <v>11250311</v>
      </c>
    </row>
    <row r="1499" spans="14:23" ht="24.95" customHeight="1">
      <c r="N1499" s="9">
        <v>25</v>
      </c>
      <c r="O1499" s="16" t="str">
        <f t="shared" si="115"/>
        <v>250401تهيه مصالح و اجراي رنگ روغني كامل روي در و ‏ساير كارهاي چوبي.‏</v>
      </c>
      <c r="P1499" s="115" t="s">
        <v>1947</v>
      </c>
      <c r="Q1499" s="9">
        <v>25</v>
      </c>
      <c r="R1499" s="9" t="s">
        <v>698</v>
      </c>
      <c r="S1499" s="9" t="s">
        <v>277</v>
      </c>
      <c r="T1499" s="119" t="s">
        <v>157</v>
      </c>
      <c r="U1499" s="126" t="s">
        <v>275</v>
      </c>
      <c r="V1499" s="127">
        <v>83100</v>
      </c>
      <c r="W1499" s="17">
        <f t="shared" si="116"/>
        <v>11250401</v>
      </c>
    </row>
    <row r="1500" spans="14:23" ht="24.95" customHeight="1">
      <c r="N1500" s="9">
        <v>25</v>
      </c>
      <c r="O1500" s="16" t="str">
        <f t="shared" si="115"/>
        <v>250402تهيه مصالح و رنگ آميزي كارهاي چوبي با رنگ پلي ‏استر كامل.‏</v>
      </c>
      <c r="P1500" s="115" t="s">
        <v>1948</v>
      </c>
      <c r="Q1500" s="9">
        <v>25</v>
      </c>
      <c r="R1500" s="9" t="s">
        <v>698</v>
      </c>
      <c r="S1500" s="9" t="s">
        <v>277</v>
      </c>
      <c r="T1500" s="119" t="s">
        <v>158</v>
      </c>
      <c r="U1500" s="126" t="s">
        <v>275</v>
      </c>
      <c r="V1500" s="127">
        <v>470000</v>
      </c>
      <c r="W1500" s="17">
        <f t="shared" si="116"/>
        <v>11250402</v>
      </c>
    </row>
    <row r="1501" spans="14:23" ht="24.95" customHeight="1">
      <c r="N1501" s="9">
        <v>25</v>
      </c>
      <c r="O1501" s="16" t="str">
        <f t="shared" si="115"/>
        <v>250403تهيه مصالح و اجراي رنگ لاك الكل روي كارهاي ‏چوبي.‏</v>
      </c>
      <c r="P1501" s="115" t="s">
        <v>1949</v>
      </c>
      <c r="Q1501" s="9">
        <v>25</v>
      </c>
      <c r="R1501" s="9" t="s">
        <v>698</v>
      </c>
      <c r="S1501" s="9" t="s">
        <v>277</v>
      </c>
      <c r="T1501" s="119" t="s">
        <v>159</v>
      </c>
      <c r="U1501" s="126" t="s">
        <v>275</v>
      </c>
      <c r="V1501" s="127">
        <v>90000</v>
      </c>
      <c r="W1501" s="17">
        <f t="shared" si="116"/>
        <v>11250403</v>
      </c>
    </row>
    <row r="1502" spans="14:23" ht="24.95" customHeight="1">
      <c r="N1502" s="9">
        <v>25</v>
      </c>
      <c r="O1502" s="16" t="str">
        <f t="shared" si="115"/>
        <v>250404تهيه مصالح و اجراي سيلر و كليركاري كامل روي ‏كارهاي چوبي.‏</v>
      </c>
      <c r="P1502" s="115" t="s">
        <v>1950</v>
      </c>
      <c r="Q1502" s="9">
        <v>25</v>
      </c>
      <c r="R1502" s="9" t="s">
        <v>698</v>
      </c>
      <c r="S1502" s="9" t="s">
        <v>277</v>
      </c>
      <c r="T1502" s="119" t="s">
        <v>160</v>
      </c>
      <c r="U1502" s="126" t="s">
        <v>275</v>
      </c>
      <c r="V1502" s="127">
        <v>91100</v>
      </c>
      <c r="W1502" s="17">
        <f t="shared" si="116"/>
        <v>11250404</v>
      </c>
    </row>
    <row r="1503" spans="14:23" ht="24.95" customHeight="1">
      <c r="N1503" s="9">
        <v>25</v>
      </c>
      <c r="O1503" s="16" t="str">
        <f t="shared" si="115"/>
        <v>250501تهيه مصالح و اجراي رنگ روغني كامل روي اندود ‏گچي ديوارها و سقفها.‏</v>
      </c>
      <c r="P1503" s="115" t="s">
        <v>1951</v>
      </c>
      <c r="Q1503" s="9">
        <v>25</v>
      </c>
      <c r="R1503" s="9" t="s">
        <v>698</v>
      </c>
      <c r="S1503" s="9" t="s">
        <v>277</v>
      </c>
      <c r="T1503" s="119" t="s">
        <v>161</v>
      </c>
      <c r="U1503" s="126" t="s">
        <v>275</v>
      </c>
      <c r="V1503" s="127">
        <v>65000</v>
      </c>
      <c r="W1503" s="17">
        <f t="shared" si="116"/>
        <v>11250501</v>
      </c>
    </row>
    <row r="1504" spans="14:23" ht="24.95" customHeight="1">
      <c r="N1504" s="9">
        <v>25</v>
      </c>
      <c r="O1504" s="16" t="str">
        <f t="shared" si="115"/>
        <v>250502تهيه مصالح و اجراي رنگ پلاستيك كامل روي اندود ‏گچي ديوارها و سقفها.‏</v>
      </c>
      <c r="P1504" s="115" t="s">
        <v>1952</v>
      </c>
      <c r="Q1504" s="9">
        <v>25</v>
      </c>
      <c r="R1504" s="9" t="s">
        <v>698</v>
      </c>
      <c r="S1504" s="9" t="s">
        <v>277</v>
      </c>
      <c r="T1504" s="119" t="s">
        <v>162</v>
      </c>
      <c r="U1504" s="126" t="s">
        <v>275</v>
      </c>
      <c r="V1504" s="127">
        <v>53300</v>
      </c>
      <c r="W1504" s="17">
        <f t="shared" si="116"/>
        <v>11250502</v>
      </c>
    </row>
    <row r="1505" spans="14:23" ht="24.95" customHeight="1">
      <c r="N1505" s="9">
        <v>25</v>
      </c>
      <c r="O1505" s="16" t="str">
        <f t="shared" si="115"/>
        <v>250503تهيه مصالح و اجراي رنگ نيم پلاستيك كامل روي ‏اندود گچي ديوارها و سقفها.‏</v>
      </c>
      <c r="P1505" s="115" t="s">
        <v>1953</v>
      </c>
      <c r="Q1505" s="9">
        <v>25</v>
      </c>
      <c r="R1505" s="9" t="s">
        <v>698</v>
      </c>
      <c r="S1505" s="9" t="s">
        <v>277</v>
      </c>
      <c r="T1505" s="119" t="s">
        <v>163</v>
      </c>
      <c r="U1505" s="126" t="s">
        <v>275</v>
      </c>
      <c r="V1505" s="127">
        <v>18900</v>
      </c>
      <c r="W1505" s="17">
        <f t="shared" si="116"/>
        <v>11250503</v>
      </c>
    </row>
    <row r="1506" spans="14:23" ht="24.95" customHeight="1">
      <c r="N1506" s="9">
        <v>25</v>
      </c>
      <c r="O1506" s="16" t="str">
        <f t="shared" si="115"/>
        <v>250504تهيه مصالح و اجراي رنگ پلاستيك ماهوتي كامل ‏روي اندود گچي ديوارها و سقفها.‏</v>
      </c>
      <c r="P1506" s="115" t="s">
        <v>1954</v>
      </c>
      <c r="Q1506" s="9">
        <v>25</v>
      </c>
      <c r="R1506" s="9" t="s">
        <v>698</v>
      </c>
      <c r="S1506" s="9" t="s">
        <v>277</v>
      </c>
      <c r="T1506" s="119" t="s">
        <v>164</v>
      </c>
      <c r="U1506" s="126" t="s">
        <v>275</v>
      </c>
      <c r="V1506" s="127">
        <v>67100</v>
      </c>
      <c r="W1506" s="17">
        <f t="shared" si="116"/>
        <v>11250504</v>
      </c>
    </row>
    <row r="1507" spans="14:23" ht="24.95" customHeight="1">
      <c r="N1507" s="9">
        <v>25</v>
      </c>
      <c r="O1507" s="16" t="str">
        <f t="shared" si="115"/>
        <v>250505تهيه مصالح و اجراي رنگ روغني ماهوتي كامل روي ‏اندود گچي ديوارها و سقفها.‏</v>
      </c>
      <c r="P1507" s="115" t="s">
        <v>1955</v>
      </c>
      <c r="Q1507" s="9">
        <v>25</v>
      </c>
      <c r="R1507" s="9" t="s">
        <v>698</v>
      </c>
      <c r="S1507" s="9" t="s">
        <v>277</v>
      </c>
      <c r="T1507" s="119" t="s">
        <v>165</v>
      </c>
      <c r="U1507" s="126" t="s">
        <v>275</v>
      </c>
      <c r="V1507" s="127">
        <v>82500</v>
      </c>
      <c r="W1507" s="17">
        <f t="shared" si="116"/>
        <v>11250505</v>
      </c>
    </row>
    <row r="1508" spans="14:23" ht="24.95" customHeight="1">
      <c r="N1508" s="9">
        <v>25</v>
      </c>
      <c r="O1508" s="16" t="str">
        <f t="shared" si="115"/>
        <v>250506تهيه مصالح و اجراي رنگ آميزي با رنگ اكليل نسوز، ‏شامل آستر و رويه.‏</v>
      </c>
      <c r="P1508" s="115" t="s">
        <v>1956</v>
      </c>
      <c r="Q1508" s="9">
        <v>25</v>
      </c>
      <c r="R1508" s="9" t="s">
        <v>698</v>
      </c>
      <c r="S1508" s="9" t="s">
        <v>277</v>
      </c>
      <c r="T1508" s="119" t="s">
        <v>166</v>
      </c>
      <c r="U1508" s="126" t="s">
        <v>275</v>
      </c>
      <c r="V1508" s="127">
        <v>37000</v>
      </c>
      <c r="W1508" s="17">
        <f t="shared" si="116"/>
        <v>11250506</v>
      </c>
    </row>
    <row r="1509" spans="14:23" ht="24.95" customHeight="1">
      <c r="N1509" s="9">
        <v>25</v>
      </c>
      <c r="O1509" s="16" t="str">
        <f t="shared" si="115"/>
        <v>250601تهيه مصالح و اجراي خط كشي منقطع و متناوب به ‏عرض 12 سانتيمتر، با رنگهاي ترافيك.‏</v>
      </c>
      <c r="P1509" s="156" t="s">
        <v>1957</v>
      </c>
      <c r="Q1509" s="9">
        <v>25</v>
      </c>
      <c r="R1509" s="9" t="s">
        <v>698</v>
      </c>
      <c r="S1509" s="9" t="s">
        <v>277</v>
      </c>
      <c r="T1509" s="119" t="s">
        <v>167</v>
      </c>
      <c r="U1509" s="126" t="s">
        <v>293</v>
      </c>
      <c r="V1509" s="127">
        <v>9010</v>
      </c>
      <c r="W1509" s="17">
        <f t="shared" si="116"/>
        <v>11250601</v>
      </c>
    </row>
    <row r="1510" spans="14:23" ht="24.95" customHeight="1">
      <c r="N1510" s="9">
        <v>25</v>
      </c>
      <c r="O1510" s="16" t="str">
        <f t="shared" ref="O1510:O1573" si="117">CONCATENATE(P1510,T1510)</f>
        <v>250602تهيه مصالح و اجراي خط كشي متصل و مداوم به ‏عرض 12 سانتيمتر، با رنگهاي ترافيك.‏</v>
      </c>
      <c r="P1510" s="156" t="s">
        <v>1958</v>
      </c>
      <c r="Q1510" s="9">
        <v>25</v>
      </c>
      <c r="R1510" s="9" t="s">
        <v>698</v>
      </c>
      <c r="S1510" s="9" t="s">
        <v>277</v>
      </c>
      <c r="T1510" s="119" t="s">
        <v>168</v>
      </c>
      <c r="U1510" s="126" t="s">
        <v>293</v>
      </c>
      <c r="V1510" s="127">
        <v>8850</v>
      </c>
      <c r="W1510" s="17">
        <f t="shared" ref="W1510:W1573" si="118">P1510+11000000</f>
        <v>11250602</v>
      </c>
    </row>
    <row r="1511" spans="14:23" ht="24.95" customHeight="1">
      <c r="N1511" s="9">
        <v>25</v>
      </c>
      <c r="O1511" s="16" t="str">
        <f t="shared" si="117"/>
        <v>250603تهيه مصالح و اجراي رنگ آميزي سطوح آسفالت و ‏بتن با رنگ دوجزئي مانند خط عابر پياده.‏</v>
      </c>
      <c r="P1511" s="156" t="s">
        <v>1959</v>
      </c>
      <c r="Q1511" s="9">
        <v>25</v>
      </c>
      <c r="R1511" s="9" t="s">
        <v>698</v>
      </c>
      <c r="S1511" s="9" t="s">
        <v>277</v>
      </c>
      <c r="T1511" s="119" t="s">
        <v>169</v>
      </c>
      <c r="U1511" s="126" t="s">
        <v>275</v>
      </c>
      <c r="V1511" s="127">
        <v>320500</v>
      </c>
      <c r="W1511" s="17">
        <f t="shared" si="118"/>
        <v>11250603</v>
      </c>
    </row>
    <row r="1512" spans="14:23" ht="24.95" customHeight="1">
      <c r="N1512" s="9">
        <v>25</v>
      </c>
      <c r="O1512" s="16" t="str">
        <f t="shared" si="117"/>
        <v>250701تهيه مصالح و اجراي رنگ آميزي روي سطوح ‏صفحات سيمان و پنبه نسوز (آزبست)، با رنگ ‏روغني شامل آستر و رويه.‏</v>
      </c>
      <c r="P1512" s="156" t="s">
        <v>1960</v>
      </c>
      <c r="Q1512" s="9">
        <v>25</v>
      </c>
      <c r="R1512" s="9" t="s">
        <v>698</v>
      </c>
      <c r="S1512" s="9" t="s">
        <v>277</v>
      </c>
      <c r="T1512" s="119" t="s">
        <v>170</v>
      </c>
      <c r="U1512" s="126" t="s">
        <v>275</v>
      </c>
      <c r="V1512" s="127">
        <v>30700</v>
      </c>
      <c r="W1512" s="17">
        <f t="shared" si="118"/>
        <v>11250701</v>
      </c>
    </row>
    <row r="1513" spans="14:23" ht="24.95" customHeight="1">
      <c r="N1513" s="9">
        <v>25</v>
      </c>
      <c r="O1513" s="16" t="str">
        <f t="shared" si="117"/>
        <v>250702تهيه مصالح و اجراي رنـگ آميزي در نماهاي سيماني ‏و بتني با رنگ امولزيوني هم بسپار (كوپليمر)، شامل ‏دو قشر آستر و يك قشر رويه.‏</v>
      </c>
      <c r="P1513" s="156" t="s">
        <v>2387</v>
      </c>
      <c r="Q1513" s="9">
        <v>25</v>
      </c>
      <c r="R1513" s="9" t="s">
        <v>698</v>
      </c>
      <c r="S1513" s="9" t="s">
        <v>277</v>
      </c>
      <c r="T1513" s="119" t="s">
        <v>171</v>
      </c>
      <c r="U1513" s="126" t="s">
        <v>275</v>
      </c>
      <c r="V1513" s="127">
        <v>42300</v>
      </c>
      <c r="W1513" s="17">
        <f t="shared" si="118"/>
        <v>11250702</v>
      </c>
    </row>
    <row r="1514" spans="14:23" ht="24.95" customHeight="1">
      <c r="N1514" s="9">
        <v>25</v>
      </c>
      <c r="O1514" s="16" t="str">
        <f t="shared" si="117"/>
        <v>250703تهيه مصالح و اجراي رنـگ آميزي در نماهاي سيماني ‏و بتني با رنگ رزيني اکريليک و حلال آب شامل يک ‏قشر پرايمر يک قشر آستر و يك قشر رويه.‏</v>
      </c>
      <c r="P1514" s="156" t="s">
        <v>1961</v>
      </c>
      <c r="Q1514" s="9">
        <v>25</v>
      </c>
      <c r="R1514" s="9" t="s">
        <v>698</v>
      </c>
      <c r="S1514" s="9" t="s">
        <v>277</v>
      </c>
      <c r="T1514" s="119" t="s">
        <v>172</v>
      </c>
      <c r="U1514" s="126" t="s">
        <v>275</v>
      </c>
      <c r="V1514" s="127">
        <v>48100</v>
      </c>
      <c r="W1514" s="17">
        <f t="shared" si="118"/>
        <v>11250703</v>
      </c>
    </row>
    <row r="1515" spans="14:23" ht="24.95" customHeight="1">
      <c r="N1515" s="9">
        <v>26</v>
      </c>
      <c r="O1515" s="16" t="str">
        <f t="shared" si="117"/>
        <v>260101تهيه مصالح زيراساس ازمصالح رودخانه اي با دانه ‏بندي صفر تا 50 ميليمتر.‏</v>
      </c>
      <c r="P1515" s="117" t="s">
        <v>1962</v>
      </c>
      <c r="Q1515" s="9">
        <v>26</v>
      </c>
      <c r="R1515" s="9" t="s">
        <v>174</v>
      </c>
      <c r="S1515" s="9" t="s">
        <v>277</v>
      </c>
      <c r="T1515" s="119" t="s">
        <v>173</v>
      </c>
      <c r="U1515" s="126" t="s">
        <v>905</v>
      </c>
      <c r="V1515" s="150">
        <v>156500</v>
      </c>
      <c r="W1515" s="17">
        <f t="shared" si="118"/>
        <v>11260101</v>
      </c>
    </row>
    <row r="1516" spans="14:23" ht="24.95" customHeight="1">
      <c r="N1516" s="9">
        <v>26</v>
      </c>
      <c r="O1516" s="16" t="str">
        <f t="shared" si="117"/>
        <v>260102تهيه مصالح زير اساس از مصالح رودخانه اي با دانه ‏بندي صفر تا 38 ميليمتر.‏</v>
      </c>
      <c r="P1516" s="115" t="s">
        <v>1963</v>
      </c>
      <c r="Q1516" s="9">
        <v>26</v>
      </c>
      <c r="R1516" s="9" t="s">
        <v>174</v>
      </c>
      <c r="S1516" s="9" t="s">
        <v>277</v>
      </c>
      <c r="T1516" s="119" t="s">
        <v>175</v>
      </c>
      <c r="U1516" s="126" t="s">
        <v>905</v>
      </c>
      <c r="V1516" s="127">
        <v>157500</v>
      </c>
      <c r="W1516" s="17">
        <f t="shared" si="118"/>
        <v>11260102</v>
      </c>
    </row>
    <row r="1517" spans="14:23" ht="24.95" customHeight="1">
      <c r="N1517" s="9">
        <v>26</v>
      </c>
      <c r="O1517" s="16" t="str">
        <f t="shared" si="117"/>
        <v>260103تهيه مصالح زير اساس از مصالح رودخانه اي با دانه ‏بندي صفر تا 25 ميليمتر.‏</v>
      </c>
      <c r="P1517" s="115" t="s">
        <v>1964</v>
      </c>
      <c r="Q1517" s="9">
        <v>26</v>
      </c>
      <c r="R1517" s="9" t="s">
        <v>174</v>
      </c>
      <c r="S1517" s="9" t="s">
        <v>277</v>
      </c>
      <c r="T1517" s="119" t="s">
        <v>176</v>
      </c>
      <c r="U1517" s="126" t="s">
        <v>905</v>
      </c>
      <c r="V1517" s="127">
        <v>158000</v>
      </c>
      <c r="W1517" s="17">
        <f t="shared" si="118"/>
        <v>11260103</v>
      </c>
    </row>
    <row r="1518" spans="14:23" ht="24.95" customHeight="1">
      <c r="N1518" s="9">
        <v>26</v>
      </c>
      <c r="O1518" s="16" t="str">
        <f t="shared" si="117"/>
        <v>260301تهيه مصالح اساس از مصالح رودخانه اي با دانه بندي ‏صفر تا50 ميليمتر، وقتي كه حداقل 50 درصد مصالح ‏مانده روي الك نمره 4 در يك وجه شكسته باشد.‏</v>
      </c>
      <c r="P1518" s="115" t="s">
        <v>1965</v>
      </c>
      <c r="Q1518" s="9">
        <v>26</v>
      </c>
      <c r="R1518" s="9" t="s">
        <v>174</v>
      </c>
      <c r="S1518" s="9" t="s">
        <v>277</v>
      </c>
      <c r="T1518" s="119" t="s">
        <v>177</v>
      </c>
      <c r="U1518" s="126" t="s">
        <v>905</v>
      </c>
      <c r="V1518" s="127">
        <v>167500</v>
      </c>
      <c r="W1518" s="17">
        <f t="shared" si="118"/>
        <v>11260301</v>
      </c>
    </row>
    <row r="1519" spans="14:23" ht="24.95" customHeight="1">
      <c r="N1519" s="9">
        <v>26</v>
      </c>
      <c r="O1519" s="16" t="str">
        <f t="shared" si="117"/>
        <v>260302تهيه مصالح اساس از مصالح رودخانه اي با دانه بندي ‏صفر تا 38 ميليمتر، وقتي كه حداقل 50 درصد مصالح ‏مانده روي الك نمره 4 در يك وجه شكسته باشد.‏</v>
      </c>
      <c r="P1519" s="115" t="s">
        <v>1966</v>
      </c>
      <c r="Q1519" s="9">
        <v>26</v>
      </c>
      <c r="R1519" s="9" t="s">
        <v>174</v>
      </c>
      <c r="S1519" s="9" t="s">
        <v>277</v>
      </c>
      <c r="T1519" s="119" t="s">
        <v>178</v>
      </c>
      <c r="U1519" s="126" t="s">
        <v>905</v>
      </c>
      <c r="V1519" s="127">
        <v>168000</v>
      </c>
      <c r="W1519" s="17">
        <f t="shared" si="118"/>
        <v>11260302</v>
      </c>
    </row>
    <row r="1520" spans="14:23" ht="24.95" customHeight="1">
      <c r="N1520" s="9">
        <v>26</v>
      </c>
      <c r="O1520" s="16" t="str">
        <f t="shared" si="117"/>
        <v>260303تهيه مصالح اساس از مصالح رودخانه اي با دانه بندي ‏صفر تا 25 ميليمتر، وقتي كه حداقل 50 درصد مصالح ‏مانده روي الك نمره 4 در يك وجه شكسته باشد.‏</v>
      </c>
      <c r="P1520" s="115" t="s">
        <v>1967</v>
      </c>
      <c r="Q1520" s="9">
        <v>26</v>
      </c>
      <c r="R1520" s="9" t="s">
        <v>174</v>
      </c>
      <c r="S1520" s="9" t="s">
        <v>277</v>
      </c>
      <c r="T1520" s="119" t="s">
        <v>179</v>
      </c>
      <c r="U1520" s="126" t="s">
        <v>905</v>
      </c>
      <c r="V1520" s="127">
        <v>168500</v>
      </c>
      <c r="W1520" s="17">
        <f t="shared" si="118"/>
        <v>11260303</v>
      </c>
    </row>
    <row r="1521" spans="14:23" ht="24.95" customHeight="1">
      <c r="N1521" s="9">
        <v>26</v>
      </c>
      <c r="O1521" s="16" t="str">
        <f t="shared" si="117"/>
        <v>260401اضافه بها به رديف‌هاي 260301 تا 260303 ، در ‏صورتي كه درصد شكستگي مصالح روي الك نمره 4 ‏بيشتر از 50 درصد باشد (به ازاي هر 5 درصد اضافه ‏درصد شكستگي يك بار).‏</v>
      </c>
      <c r="P1521" s="115" t="s">
        <v>1968</v>
      </c>
      <c r="Q1521" s="9">
        <v>26</v>
      </c>
      <c r="R1521" s="9" t="s">
        <v>174</v>
      </c>
      <c r="S1521" s="9" t="s">
        <v>277</v>
      </c>
      <c r="T1521" s="119" t="s">
        <v>180</v>
      </c>
      <c r="U1521" s="126" t="s">
        <v>905</v>
      </c>
      <c r="V1521" s="127">
        <v>4710</v>
      </c>
      <c r="W1521" s="17">
        <f t="shared" si="118"/>
        <v>11260401</v>
      </c>
    </row>
    <row r="1522" spans="14:23" ht="24.95" customHeight="1">
      <c r="N1522" s="9">
        <v>26</v>
      </c>
      <c r="O1522" s="16" t="str">
        <f t="shared" si="117"/>
        <v>260601پخش، آب پاشي، تسطيح و كوبيدن قشرهاي زير ‏اساس به ضخامت تا 15 سانتيمتر، با حداقل 100 ‏درصد تراكم به روش آشو اصلاحي.‏</v>
      </c>
      <c r="P1522" s="156" t="s">
        <v>1969</v>
      </c>
      <c r="Q1522" s="9">
        <v>26</v>
      </c>
      <c r="R1522" s="9" t="s">
        <v>174</v>
      </c>
      <c r="S1522" s="9" t="s">
        <v>277</v>
      </c>
      <c r="T1522" s="119" t="s">
        <v>181</v>
      </c>
      <c r="U1522" s="126" t="s">
        <v>905</v>
      </c>
      <c r="V1522" s="127">
        <v>22200</v>
      </c>
      <c r="W1522" s="17">
        <f t="shared" si="118"/>
        <v>11260601</v>
      </c>
    </row>
    <row r="1523" spans="14:23" ht="24.95" customHeight="1">
      <c r="N1523" s="9">
        <v>26</v>
      </c>
      <c r="O1523" s="16" t="str">
        <f t="shared" si="117"/>
        <v>260602پخش، آب پاشي، تسطيح و كوبيدن قشرهاي زير ‏اساس به ضخامت تا 15 سانتيمتر، با حداقل 95 ‏درصد تراكم به روش آشو اصلاحي.‏</v>
      </c>
      <c r="P1523" s="156" t="s">
        <v>1970</v>
      </c>
      <c r="Q1523" s="9">
        <v>26</v>
      </c>
      <c r="R1523" s="9" t="s">
        <v>174</v>
      </c>
      <c r="S1523" s="9" t="s">
        <v>277</v>
      </c>
      <c r="T1523" s="119" t="s">
        <v>182</v>
      </c>
      <c r="U1523" s="126" t="s">
        <v>905</v>
      </c>
      <c r="V1523" s="127">
        <v>16500</v>
      </c>
      <c r="W1523" s="17">
        <f t="shared" si="118"/>
        <v>11260602</v>
      </c>
    </row>
    <row r="1524" spans="14:23" ht="24.95" customHeight="1">
      <c r="N1524" s="9">
        <v>26</v>
      </c>
      <c r="O1524" s="16" t="str">
        <f t="shared" si="117"/>
        <v>260603پخش، آب پاشي، تسطيح و كوبيدن قشرهاي زير ‏اساس به ضخامت بيشتر از 15 سانتيمتر، با حداقل ‏‏100 درصد تراكم به روش آشو اصلاحي.‏</v>
      </c>
      <c r="P1524" s="156" t="s">
        <v>1971</v>
      </c>
      <c r="Q1524" s="9">
        <v>26</v>
      </c>
      <c r="R1524" s="9" t="s">
        <v>174</v>
      </c>
      <c r="S1524" s="9" t="s">
        <v>277</v>
      </c>
      <c r="T1524" s="119" t="s">
        <v>183</v>
      </c>
      <c r="U1524" s="126" t="s">
        <v>905</v>
      </c>
      <c r="V1524" s="127">
        <v>19600</v>
      </c>
      <c r="W1524" s="17">
        <f t="shared" si="118"/>
        <v>11260603</v>
      </c>
    </row>
    <row r="1525" spans="14:23" ht="24.95" customHeight="1">
      <c r="N1525" s="9">
        <v>26</v>
      </c>
      <c r="O1525" s="16" t="str">
        <f t="shared" si="117"/>
        <v>260604پخش، آب پاشي، تسطيح و كوبيدن قشرهاي اساس به ‏ضخامت تا 10 سانتيمتر، با حداقل 100 درصد تراكم ‏به روش آشو اصلاحي.‏</v>
      </c>
      <c r="P1525" s="156" t="s">
        <v>1972</v>
      </c>
      <c r="Q1525" s="9">
        <v>26</v>
      </c>
      <c r="R1525" s="9" t="s">
        <v>174</v>
      </c>
      <c r="S1525" s="9" t="s">
        <v>277</v>
      </c>
      <c r="T1525" s="119" t="s">
        <v>184</v>
      </c>
      <c r="U1525" s="126" t="s">
        <v>905</v>
      </c>
      <c r="V1525" s="127">
        <v>29400</v>
      </c>
      <c r="W1525" s="17">
        <f t="shared" si="118"/>
        <v>11260604</v>
      </c>
    </row>
    <row r="1526" spans="14:23" ht="24.95" customHeight="1">
      <c r="N1526" s="9">
        <v>26</v>
      </c>
      <c r="O1526" s="16" t="str">
        <f t="shared" si="117"/>
        <v>260605پخش، آب پاشي، تسطيح و كوبيدن قشرهاي اساس به ‏ضخامت بيشتر از 10 تا 15 سانتيمتر، با حداقل 100 ‏درصد تراكم به روش آشو اصلاحي.‏</v>
      </c>
      <c r="P1526" s="156" t="s">
        <v>1973</v>
      </c>
      <c r="Q1526" s="9">
        <v>26</v>
      </c>
      <c r="R1526" s="9" t="s">
        <v>174</v>
      </c>
      <c r="S1526" s="9" t="s">
        <v>277</v>
      </c>
      <c r="T1526" s="119" t="s">
        <v>185</v>
      </c>
      <c r="U1526" s="126" t="s">
        <v>905</v>
      </c>
      <c r="V1526" s="127">
        <v>26800</v>
      </c>
      <c r="W1526" s="17">
        <f t="shared" si="118"/>
        <v>11260605</v>
      </c>
    </row>
    <row r="1527" spans="14:23" ht="24.95" customHeight="1">
      <c r="N1527" s="9">
        <v>26</v>
      </c>
      <c r="O1527" s="16" t="str">
        <f t="shared" si="117"/>
        <v>260701تهيه مصالح رودخانه اي (تونان) براي تحكيم بستر راه ‏و محوطه، يا اجراي قشر تقويتي در زير سازي راه و ‏محوطه.‏</v>
      </c>
      <c r="P1527" s="156" t="s">
        <v>1974</v>
      </c>
      <c r="Q1527" s="9">
        <v>26</v>
      </c>
      <c r="R1527" s="9" t="s">
        <v>174</v>
      </c>
      <c r="S1527" s="9" t="s">
        <v>277</v>
      </c>
      <c r="T1527" s="119" t="s">
        <v>186</v>
      </c>
      <c r="U1527" s="126" t="s">
        <v>905</v>
      </c>
      <c r="V1527" s="127">
        <v>112500</v>
      </c>
      <c r="W1527" s="17">
        <f t="shared" si="118"/>
        <v>11260701</v>
      </c>
    </row>
    <row r="1528" spans="14:23" ht="24.95" customHeight="1">
      <c r="N1528" s="9">
        <v>27</v>
      </c>
      <c r="O1528" s="16" t="str">
        <f t="shared" si="117"/>
        <v>270101تهيه مصالح و اجراي اندود نفوذي (پريمكت) با قير ‏محلول.‏</v>
      </c>
      <c r="P1528" s="117" t="s">
        <v>1975</v>
      </c>
      <c r="Q1528" s="9">
        <v>27</v>
      </c>
      <c r="R1528" s="9" t="s">
        <v>188</v>
      </c>
      <c r="S1528" s="9" t="s">
        <v>277</v>
      </c>
      <c r="T1528" s="119" t="s">
        <v>187</v>
      </c>
      <c r="U1528" s="126" t="s">
        <v>954</v>
      </c>
      <c r="V1528" s="150">
        <v>24400</v>
      </c>
      <c r="W1528" s="17">
        <f t="shared" si="118"/>
        <v>11270101</v>
      </c>
    </row>
    <row r="1529" spans="14:23" ht="24.95" customHeight="1">
      <c r="N1529" s="9">
        <v>27</v>
      </c>
      <c r="O1529" s="16" t="str">
        <f t="shared" si="117"/>
        <v>270201تهيه مصالح و اجراي اندود سطحي (تك كت) با قير ‏محلول.‏</v>
      </c>
      <c r="P1529" s="115" t="s">
        <v>1976</v>
      </c>
      <c r="Q1529" s="9">
        <v>27</v>
      </c>
      <c r="R1529" s="9" t="s">
        <v>188</v>
      </c>
      <c r="S1529" s="9" t="s">
        <v>277</v>
      </c>
      <c r="T1529" s="119" t="s">
        <v>189</v>
      </c>
      <c r="U1529" s="126" t="s">
        <v>954</v>
      </c>
      <c r="V1529" s="127">
        <v>24700</v>
      </c>
      <c r="W1529" s="17">
        <f t="shared" si="118"/>
        <v>11270201</v>
      </c>
    </row>
    <row r="1530" spans="14:23" ht="24.95" customHeight="1">
      <c r="N1530" s="9">
        <v>27</v>
      </c>
      <c r="O1530" s="16" t="str">
        <f t="shared" si="117"/>
        <v>270301تهيه و اجراي بتن آسفالتي باسنگ شكسته ازمصالح ‏رودخانه اي براي قشر اساس قيري، هر گاه دانه‌بندي ‏مصالح صفر تا 37.5 ميليمتر باشد، به ازاي هر ‏سانتيمترضخامت آسفالت.‏</v>
      </c>
      <c r="P1530" s="115" t="s">
        <v>1977</v>
      </c>
      <c r="Q1530" s="9">
        <v>27</v>
      </c>
      <c r="R1530" s="9" t="s">
        <v>188</v>
      </c>
      <c r="S1530" s="9" t="s">
        <v>277</v>
      </c>
      <c r="T1530" s="119" t="s">
        <v>2246</v>
      </c>
      <c r="U1530" s="126" t="s">
        <v>275</v>
      </c>
      <c r="V1530" s="127">
        <v>35300</v>
      </c>
      <c r="W1530" s="17">
        <f t="shared" si="118"/>
        <v>11270301</v>
      </c>
    </row>
    <row r="1531" spans="14:23" ht="24.95" customHeight="1">
      <c r="N1531" s="9">
        <v>27</v>
      </c>
      <c r="O1531" s="16" t="str">
        <f t="shared" si="117"/>
        <v>270302تهيه و اجراي بتن آسفالتي با سنگ شكسته از مصالح ‏رودخانه اي براي قشر اساس قيري، هر گاه دانه بندي ‏مصالح صفر تا 25 ميليمتر باشد، به ازاي هر سانتيمتر ‏ضخامت آسفالت.‏</v>
      </c>
      <c r="P1531" s="115" t="s">
        <v>1978</v>
      </c>
      <c r="Q1531" s="9">
        <v>27</v>
      </c>
      <c r="R1531" s="9" t="s">
        <v>188</v>
      </c>
      <c r="S1531" s="9" t="s">
        <v>277</v>
      </c>
      <c r="T1531" s="119" t="s">
        <v>190</v>
      </c>
      <c r="U1531" s="126" t="s">
        <v>275</v>
      </c>
      <c r="V1531" s="127">
        <v>36600</v>
      </c>
      <c r="W1531" s="17">
        <f t="shared" si="118"/>
        <v>11270302</v>
      </c>
    </row>
    <row r="1532" spans="14:23" ht="24.95" customHeight="1">
      <c r="N1532" s="9">
        <v>27</v>
      </c>
      <c r="O1532" s="16" t="str">
        <f t="shared" si="117"/>
        <v>270303تهيه و اجراي بتن آسفالتي با سنگ شكسته از مصالح ‏رودخانه اي براي قشر آستر (بيندر)، هر گاه دانه بندي ‏مصالح صفر تا 25 ميليمتر باشد، به‌ازاي هر سانتيمتر ‏ضخامت آسفالت.‏</v>
      </c>
      <c r="P1532" s="115" t="s">
        <v>1979</v>
      </c>
      <c r="Q1532" s="9">
        <v>27</v>
      </c>
      <c r="R1532" s="9" t="s">
        <v>188</v>
      </c>
      <c r="S1532" s="9" t="s">
        <v>277</v>
      </c>
      <c r="T1532" s="119" t="s">
        <v>191</v>
      </c>
      <c r="U1532" s="126" t="s">
        <v>275</v>
      </c>
      <c r="V1532" s="127">
        <v>41100</v>
      </c>
      <c r="W1532" s="17">
        <f t="shared" si="118"/>
        <v>11270303</v>
      </c>
    </row>
    <row r="1533" spans="14:23" ht="24.95" customHeight="1">
      <c r="N1533" s="9">
        <v>27</v>
      </c>
      <c r="O1533" s="16" t="str">
        <f t="shared" si="117"/>
        <v>270304تهيه و اجراي بتن آسفالتي با سنگ شكسته از مصالح ‏رودخانه‌اي براي قشر آستر (بيندر)، هر گاه دانه بندي ‏مصالح صفر تا 19 ميليمتر باشد، به‌ازاي هر سانتيمتر ‏ضخامت آسفالت.‏</v>
      </c>
      <c r="P1533" s="115" t="s">
        <v>1980</v>
      </c>
      <c r="Q1533" s="9">
        <v>27</v>
      </c>
      <c r="R1533" s="9" t="s">
        <v>188</v>
      </c>
      <c r="S1533" s="9" t="s">
        <v>277</v>
      </c>
      <c r="T1533" s="119" t="s">
        <v>192</v>
      </c>
      <c r="U1533" s="126" t="s">
        <v>275</v>
      </c>
      <c r="V1533" s="127">
        <v>43300</v>
      </c>
      <c r="W1533" s="17">
        <f t="shared" si="118"/>
        <v>11270304</v>
      </c>
    </row>
    <row r="1534" spans="14:23" ht="24.95" customHeight="1">
      <c r="N1534" s="9">
        <v>27</v>
      </c>
      <c r="O1534" s="16" t="str">
        <f t="shared" si="117"/>
        <v>270305تهيه و اجراي بتن آسفالتي با سنگ شكسته ازمصالح ‏رودخانه اي براي قشر رويه (توپكا)، هر گاه دانه بندي ‏مصالح صفر تا 19 ميليمتر باشد، به ازاي هر سانتيمتر ‏ضخامت آسفالت.‏</v>
      </c>
      <c r="P1534" s="115" t="s">
        <v>1981</v>
      </c>
      <c r="Q1534" s="9">
        <v>27</v>
      </c>
      <c r="R1534" s="9" t="s">
        <v>188</v>
      </c>
      <c r="S1534" s="9" t="s">
        <v>277</v>
      </c>
      <c r="T1534" s="119" t="s">
        <v>193</v>
      </c>
      <c r="U1534" s="126" t="s">
        <v>275</v>
      </c>
      <c r="V1534" s="127">
        <v>44300</v>
      </c>
      <c r="W1534" s="17">
        <f t="shared" si="118"/>
        <v>11270305</v>
      </c>
    </row>
    <row r="1535" spans="14:23" ht="24.95" customHeight="1">
      <c r="N1535" s="9">
        <v>27</v>
      </c>
      <c r="O1535" s="16" t="str">
        <f t="shared" si="117"/>
        <v>270306تهيه و اجراي بتن آسفالتي با سنگ شكسته از مصالح ‏رودخانه اي براي قشر رويه (توپكا)، هر گاه دانه بندي ‏مصالح صفر تا 12.5 ميليمتر باشد، به‌ازاي هر ‏سانتيمتر ضخامت آسفالت.‏</v>
      </c>
      <c r="P1535" s="115" t="s">
        <v>1982</v>
      </c>
      <c r="Q1535" s="9">
        <v>27</v>
      </c>
      <c r="R1535" s="9" t="s">
        <v>188</v>
      </c>
      <c r="S1535" s="9" t="s">
        <v>277</v>
      </c>
      <c r="T1535" s="119" t="s">
        <v>2247</v>
      </c>
      <c r="U1535" s="126" t="s">
        <v>275</v>
      </c>
      <c r="V1535" s="127">
        <v>46700</v>
      </c>
      <c r="W1535" s="17">
        <f t="shared" si="118"/>
        <v>11270306</v>
      </c>
    </row>
    <row r="1536" spans="14:23" ht="24.95" customHeight="1">
      <c r="N1536" s="9">
        <v>27</v>
      </c>
      <c r="O1536" s="16" t="str">
        <f t="shared" si="117"/>
        <v>270402اضافه بها نسبت به رديف‌هاي 270301 تا 270306، ‏بابت اضافه هر 0.1 كيلوگرم قير مصرفي در هر متر ‏مربع آسفالت، به ازاي هر سانتيمتر ضخامت.‏</v>
      </c>
      <c r="P1536" s="156" t="s">
        <v>1983</v>
      </c>
      <c r="Q1536" s="9">
        <v>27</v>
      </c>
      <c r="R1536" s="9" t="s">
        <v>188</v>
      </c>
      <c r="S1536" s="9" t="s">
        <v>277</v>
      </c>
      <c r="T1536" s="119" t="s">
        <v>2248</v>
      </c>
      <c r="U1536" s="126" t="s">
        <v>275</v>
      </c>
      <c r="V1536" s="127">
        <v>1320</v>
      </c>
      <c r="W1536" s="17">
        <f t="shared" si="118"/>
        <v>11270402</v>
      </c>
    </row>
    <row r="1537" spans="14:23" ht="24.95" customHeight="1">
      <c r="N1537" s="9">
        <v>27</v>
      </c>
      <c r="O1537" s="16" t="str">
        <f t="shared" si="117"/>
        <v>270403كسربها به رديف‌هاي 270301 تا 270306، بابت كسر ‏هر 0.1 كيلوگرم قير مصرفي در هر مترمربع آسفالت ‏به ازاي هر سانتيمتر ضخامت.‏</v>
      </c>
      <c r="P1537" s="156" t="s">
        <v>1984</v>
      </c>
      <c r="Q1537" s="9">
        <v>27</v>
      </c>
      <c r="R1537" s="9" t="s">
        <v>188</v>
      </c>
      <c r="S1537" s="9" t="s">
        <v>277</v>
      </c>
      <c r="T1537" s="119" t="s">
        <v>2249</v>
      </c>
      <c r="U1537" s="126" t="s">
        <v>275</v>
      </c>
      <c r="V1537" s="127">
        <v>-1320</v>
      </c>
      <c r="W1537" s="17">
        <f t="shared" si="118"/>
        <v>11270403</v>
      </c>
    </row>
    <row r="1538" spans="14:23" ht="24.95" customHeight="1">
      <c r="N1538" s="9">
        <v>27</v>
      </c>
      <c r="O1538" s="16" t="str">
        <f t="shared" si="117"/>
        <v>270404اضافه‌بها به رديف‌هاي 270303 تا270306، در ‏صورتي كه آسفالت در پياده‌روها و معابر با عرض ‏كمتر از 2 متر اجرا شود.‏</v>
      </c>
      <c r="P1538" s="156" t="s">
        <v>1985</v>
      </c>
      <c r="Q1538" s="9">
        <v>27</v>
      </c>
      <c r="R1538" s="9" t="s">
        <v>188</v>
      </c>
      <c r="S1538" s="9" t="s">
        <v>277</v>
      </c>
      <c r="T1538" s="119" t="s">
        <v>194</v>
      </c>
      <c r="U1538" s="126" t="s">
        <v>275</v>
      </c>
      <c r="V1538" s="127">
        <v>7610</v>
      </c>
      <c r="W1538" s="17">
        <f t="shared" si="118"/>
        <v>11270404</v>
      </c>
    </row>
    <row r="1539" spans="14:23" ht="24.95" customHeight="1">
      <c r="N1539" s="9">
        <v>27</v>
      </c>
      <c r="O1539" s="16" t="str">
        <f t="shared" si="117"/>
        <v>270501تهيه و اجراي آسفالت بام، به انضمام پخش و كوبيدن ‏آن به ضخامت 2 سانتيمتر.‏</v>
      </c>
      <c r="P1539" s="156" t="s">
        <v>1986</v>
      </c>
      <c r="Q1539" s="9">
        <v>27</v>
      </c>
      <c r="R1539" s="9" t="s">
        <v>188</v>
      </c>
      <c r="S1539" s="9" t="s">
        <v>277</v>
      </c>
      <c r="T1539" s="119" t="s">
        <v>195</v>
      </c>
      <c r="U1539" s="126" t="s">
        <v>275</v>
      </c>
      <c r="V1539" s="127">
        <v>115500</v>
      </c>
      <c r="W1539" s="17">
        <f t="shared" si="118"/>
        <v>11270501</v>
      </c>
    </row>
    <row r="1540" spans="14:23" ht="24.95" customHeight="1">
      <c r="N1540" s="9">
        <v>27</v>
      </c>
      <c r="O1540" s="16" t="str">
        <f t="shared" si="117"/>
        <v>270502اضافه بها به رديف 270501 براي هر يك سانتيمتر ‏افزايش ضخامت.‏</v>
      </c>
      <c r="P1540" s="156" t="s">
        <v>1987</v>
      </c>
      <c r="Q1540" s="9">
        <v>27</v>
      </c>
      <c r="R1540" s="9" t="s">
        <v>188</v>
      </c>
      <c r="S1540" s="9" t="s">
        <v>277</v>
      </c>
      <c r="T1540" s="119" t="s">
        <v>336</v>
      </c>
      <c r="U1540" s="126" t="s">
        <v>275</v>
      </c>
      <c r="V1540" s="127">
        <v>46700</v>
      </c>
      <c r="W1540" s="17">
        <f t="shared" si="118"/>
        <v>11270502</v>
      </c>
    </row>
    <row r="1541" spans="14:23" ht="24.95" customHeight="1">
      <c r="N1541" s="9">
        <v>27</v>
      </c>
      <c r="O1541" s="16" t="str">
        <f t="shared" si="117"/>
        <v>270503تهيه مصالح و پركردن درزهاي كف سازي هاي بتني ‏با ماسه آسفالت.‏</v>
      </c>
      <c r="P1541" s="156" t="s">
        <v>1988</v>
      </c>
      <c r="Q1541" s="9">
        <v>27</v>
      </c>
      <c r="R1541" s="9" t="s">
        <v>188</v>
      </c>
      <c r="S1541" s="9" t="s">
        <v>277</v>
      </c>
      <c r="T1541" s="119" t="s">
        <v>337</v>
      </c>
      <c r="U1541" s="126" t="s">
        <v>2250</v>
      </c>
      <c r="V1541" s="127">
        <v>9140</v>
      </c>
      <c r="W1541" s="17">
        <f t="shared" si="118"/>
        <v>11270503</v>
      </c>
    </row>
    <row r="1542" spans="14:23" ht="24.95" customHeight="1">
      <c r="N1542" s="9">
        <v>28</v>
      </c>
      <c r="O1542" s="16" t="str">
        <f t="shared" si="117"/>
        <v>280101حمل آهن آلات و سيمان پاكتي، نسبت به مازاد بر30 ‏كيلومتر تا فاصله 75 كيلومتر.‏</v>
      </c>
      <c r="P1542" s="117" t="s">
        <v>1989</v>
      </c>
      <c r="Q1542" s="9">
        <v>28</v>
      </c>
      <c r="R1542" s="9" t="s">
        <v>339</v>
      </c>
      <c r="S1542" s="9" t="s">
        <v>277</v>
      </c>
      <c r="T1542" s="119" t="s">
        <v>338</v>
      </c>
      <c r="U1542" s="126" t="s">
        <v>2251</v>
      </c>
      <c r="V1542" s="150">
        <v>880</v>
      </c>
      <c r="W1542" s="17">
        <f t="shared" si="118"/>
        <v>11280101</v>
      </c>
    </row>
    <row r="1543" spans="14:23" ht="24.95" customHeight="1">
      <c r="N1543" s="9">
        <v>28</v>
      </c>
      <c r="O1543" s="16" t="str">
        <f t="shared" si="117"/>
        <v>280102حمل آهن آلات و سيمان پاكتي، نسبت به مازاد بر 75 ‏كيلومتر تا فاصله 150 كيلومتر.‏</v>
      </c>
      <c r="P1543" s="115" t="s">
        <v>1990</v>
      </c>
      <c r="Q1543" s="9">
        <v>28</v>
      </c>
      <c r="R1543" s="9" t="s">
        <v>339</v>
      </c>
      <c r="S1543" s="9" t="s">
        <v>277</v>
      </c>
      <c r="T1543" s="119" t="s">
        <v>340</v>
      </c>
      <c r="U1543" s="126" t="s">
        <v>2251</v>
      </c>
      <c r="V1543" s="127">
        <v>595</v>
      </c>
      <c r="W1543" s="17">
        <f t="shared" si="118"/>
        <v>11280102</v>
      </c>
    </row>
    <row r="1544" spans="14:23" ht="24.95" customHeight="1">
      <c r="N1544" s="9">
        <v>28</v>
      </c>
      <c r="O1544" s="16" t="str">
        <f t="shared" si="117"/>
        <v>280103حمل آهن آلات و سيمان پاكتي، نسبت به مازاد ‏بر150 كيلومتر تا فاصله 300 كيلومتر.‏</v>
      </c>
      <c r="P1544" s="115" t="s">
        <v>1991</v>
      </c>
      <c r="Q1544" s="9">
        <v>28</v>
      </c>
      <c r="R1544" s="9" t="s">
        <v>339</v>
      </c>
      <c r="S1544" s="9" t="s">
        <v>277</v>
      </c>
      <c r="T1544" s="119" t="s">
        <v>341</v>
      </c>
      <c r="U1544" s="126" t="s">
        <v>2251</v>
      </c>
      <c r="V1544" s="127">
        <v>375</v>
      </c>
      <c r="W1544" s="17">
        <f t="shared" si="118"/>
        <v>11280103</v>
      </c>
    </row>
    <row r="1545" spans="14:23" ht="24.95" customHeight="1">
      <c r="N1545" s="9">
        <v>28</v>
      </c>
      <c r="O1545" s="16" t="str">
        <f t="shared" si="117"/>
        <v>280104حمل آهن آلات و سيمان پاكتي، نسبت به مازاد بر ‏‏300 كيلومتر تا فاصله450 كيلومتر.‏</v>
      </c>
      <c r="P1545" s="115" t="s">
        <v>1992</v>
      </c>
      <c r="Q1545" s="9">
        <v>28</v>
      </c>
      <c r="R1545" s="9" t="s">
        <v>339</v>
      </c>
      <c r="S1545" s="9" t="s">
        <v>277</v>
      </c>
      <c r="T1545" s="119" t="s">
        <v>342</v>
      </c>
      <c r="U1545" s="126" t="s">
        <v>2251</v>
      </c>
      <c r="V1545" s="127">
        <v>310</v>
      </c>
      <c r="W1545" s="17">
        <f t="shared" si="118"/>
        <v>11280104</v>
      </c>
    </row>
    <row r="1546" spans="14:23" ht="24.95" customHeight="1">
      <c r="N1546" s="9">
        <v>28</v>
      </c>
      <c r="O1546" s="16" t="str">
        <f t="shared" si="117"/>
        <v>280105حمل آهن آلات و سيمان پاكتي، نسبت به مازاد ‏بر450 كيلومتر تا فاصله 750 كيلومتر.‏</v>
      </c>
      <c r="P1546" s="115" t="s">
        <v>1993</v>
      </c>
      <c r="Q1546" s="9">
        <v>28</v>
      </c>
      <c r="R1546" s="9" t="s">
        <v>339</v>
      </c>
      <c r="S1546" s="9" t="s">
        <v>277</v>
      </c>
      <c r="T1546" s="119" t="s">
        <v>343</v>
      </c>
      <c r="U1546" s="126" t="s">
        <v>2251</v>
      </c>
      <c r="V1546" s="127">
        <v>265</v>
      </c>
      <c r="W1546" s="17">
        <f t="shared" si="118"/>
        <v>11280105</v>
      </c>
    </row>
    <row r="1547" spans="14:23" ht="24.95" customHeight="1">
      <c r="N1547" s="9">
        <v>28</v>
      </c>
      <c r="O1547" s="16" t="str">
        <f t="shared" si="117"/>
        <v>280106حمل آهن آلات و سيمان پاكتي، نسبت به مازاد ‏بر750 كيلومتر.‏</v>
      </c>
      <c r="P1547" s="115" t="s">
        <v>1994</v>
      </c>
      <c r="Q1547" s="9">
        <v>28</v>
      </c>
      <c r="R1547" s="9" t="s">
        <v>339</v>
      </c>
      <c r="S1547" s="9" t="s">
        <v>277</v>
      </c>
      <c r="T1547" s="119" t="s">
        <v>344</v>
      </c>
      <c r="U1547" s="126" t="s">
        <v>2251</v>
      </c>
      <c r="V1547" s="127">
        <v>220</v>
      </c>
      <c r="W1547" s="17">
        <f t="shared" si="118"/>
        <v>11280106</v>
      </c>
    </row>
    <row r="1548" spans="14:23" ht="24.95" customHeight="1">
      <c r="N1548" s="9">
        <v>28</v>
      </c>
      <c r="O1548" s="16" t="str">
        <f t="shared" si="117"/>
        <v>280201حمل آجر و مصالح سنگي نسبت به مازاد بر 30 ‏كيلومتر تا فاصله 75 كيلومتر.‏</v>
      </c>
      <c r="P1548" s="115" t="s">
        <v>1995</v>
      </c>
      <c r="Q1548" s="9">
        <v>28</v>
      </c>
      <c r="R1548" s="9" t="s">
        <v>339</v>
      </c>
      <c r="S1548" s="9" t="s">
        <v>277</v>
      </c>
      <c r="T1548" s="119" t="s">
        <v>345</v>
      </c>
      <c r="U1548" s="126" t="s">
        <v>2251</v>
      </c>
      <c r="V1548" s="127">
        <v>915</v>
      </c>
      <c r="W1548" s="17">
        <f t="shared" si="118"/>
        <v>11280201</v>
      </c>
    </row>
    <row r="1549" spans="14:23" ht="24.95" customHeight="1">
      <c r="N1549" s="9">
        <v>28</v>
      </c>
      <c r="O1549" s="16" t="str">
        <f t="shared" si="117"/>
        <v>280202حمل آجر و مصالح سنگي نسبت به مازاد بر 75 ‏كيلومتر تا فاصله 150 كيلومتر.‏</v>
      </c>
      <c r="P1549" s="156" t="s">
        <v>1996</v>
      </c>
      <c r="Q1549" s="9">
        <v>28</v>
      </c>
      <c r="R1549" s="9" t="s">
        <v>339</v>
      </c>
      <c r="S1549" s="9" t="s">
        <v>277</v>
      </c>
      <c r="T1549" s="119" t="s">
        <v>346</v>
      </c>
      <c r="U1549" s="126" t="s">
        <v>2251</v>
      </c>
      <c r="V1549" s="127">
        <v>620</v>
      </c>
      <c r="W1549" s="17">
        <f t="shared" si="118"/>
        <v>11280202</v>
      </c>
    </row>
    <row r="1550" spans="14:23" ht="24.95" customHeight="1">
      <c r="N1550" s="9">
        <v>28</v>
      </c>
      <c r="O1550" s="16" t="str">
        <f t="shared" si="117"/>
        <v>280203حمل آجر و مصالح سنگي نسبت به مازاد بر 150 ‏كيلومتر تا فاصله 300 كيلومتر.‏</v>
      </c>
      <c r="P1550" s="156" t="s">
        <v>1997</v>
      </c>
      <c r="Q1550" s="9">
        <v>28</v>
      </c>
      <c r="R1550" s="9" t="s">
        <v>339</v>
      </c>
      <c r="S1550" s="9" t="s">
        <v>277</v>
      </c>
      <c r="T1550" s="119" t="s">
        <v>347</v>
      </c>
      <c r="U1550" s="126" t="s">
        <v>2251</v>
      </c>
      <c r="V1550" s="127">
        <v>390</v>
      </c>
      <c r="W1550" s="17">
        <f t="shared" si="118"/>
        <v>11280203</v>
      </c>
    </row>
    <row r="1551" spans="14:23" ht="24.95" customHeight="1">
      <c r="N1551" s="9">
        <v>28</v>
      </c>
      <c r="O1551" s="16" t="str">
        <f t="shared" si="117"/>
        <v>280204حمل آجر و مصالح سنگي نسبت به مازاد بر 300 ‏كيلومتر تا فاصله 450 كيلومتر.‏</v>
      </c>
      <c r="P1551" s="156" t="s">
        <v>1998</v>
      </c>
      <c r="Q1551" s="9">
        <v>28</v>
      </c>
      <c r="R1551" s="9" t="s">
        <v>339</v>
      </c>
      <c r="S1551" s="9" t="s">
        <v>277</v>
      </c>
      <c r="T1551" s="119" t="s">
        <v>348</v>
      </c>
      <c r="U1551" s="126" t="s">
        <v>2251</v>
      </c>
      <c r="V1551" s="127">
        <v>320</v>
      </c>
      <c r="W1551" s="17">
        <f t="shared" si="118"/>
        <v>11280204</v>
      </c>
    </row>
    <row r="1552" spans="14:23" ht="24.95" customHeight="1">
      <c r="N1552" s="9">
        <v>28</v>
      </c>
      <c r="O1552" s="16" t="str">
        <f t="shared" si="117"/>
        <v>280205حمل آجر ومصالح سنگي نسبت به مازاد بر 450 ‏كيلومتر تا فاصله 750 كيلومتر.‏</v>
      </c>
      <c r="P1552" s="156" t="s">
        <v>1999</v>
      </c>
      <c r="Q1552" s="9">
        <v>28</v>
      </c>
      <c r="R1552" s="9" t="s">
        <v>339</v>
      </c>
      <c r="S1552" s="9" t="s">
        <v>277</v>
      </c>
      <c r="T1552" s="119" t="s">
        <v>349</v>
      </c>
      <c r="U1552" s="126" t="s">
        <v>2251</v>
      </c>
      <c r="V1552" s="127">
        <v>275</v>
      </c>
      <c r="W1552" s="17">
        <f t="shared" si="118"/>
        <v>11280205</v>
      </c>
    </row>
    <row r="1553" spans="14:23" ht="24.95" customHeight="1">
      <c r="N1553" s="9">
        <v>28</v>
      </c>
      <c r="O1553" s="16" t="str">
        <f t="shared" si="117"/>
        <v>280206حمل آجر و مصالح سنگي نسبت به مازاد بر750 ‏كيلومتر.‏</v>
      </c>
      <c r="P1553" s="156" t="s">
        <v>2000</v>
      </c>
      <c r="Q1553" s="9">
        <v>28</v>
      </c>
      <c r="R1553" s="9" t="s">
        <v>339</v>
      </c>
      <c r="S1553" s="9" t="s">
        <v>277</v>
      </c>
      <c r="T1553" s="119" t="s">
        <v>350</v>
      </c>
      <c r="U1553" s="126" t="s">
        <v>2251</v>
      </c>
      <c r="V1553" s="127">
        <v>230</v>
      </c>
      <c r="W1553" s="17">
        <f t="shared" si="118"/>
        <v>11280206</v>
      </c>
    </row>
    <row r="1554" spans="14:23" ht="24.95" customHeight="1">
      <c r="N1554" s="9">
        <v>28</v>
      </c>
      <c r="O1554" s="16" t="str">
        <f t="shared" si="117"/>
        <v>280301حمل آسفالت نسبت به مازاد30 كيلو متر تا فاصله 75 ‏كيلومتر.‏</v>
      </c>
      <c r="P1554" s="156" t="s">
        <v>2001</v>
      </c>
      <c r="Q1554" s="9">
        <v>28</v>
      </c>
      <c r="R1554" s="9" t="s">
        <v>339</v>
      </c>
      <c r="S1554" s="9" t="s">
        <v>277</v>
      </c>
      <c r="T1554" s="119" t="s">
        <v>351</v>
      </c>
      <c r="U1554" s="126" t="s">
        <v>2251</v>
      </c>
      <c r="V1554" s="127">
        <v>1470</v>
      </c>
      <c r="W1554" s="17">
        <f t="shared" si="118"/>
        <v>11280301</v>
      </c>
    </row>
    <row r="1555" spans="14:23" ht="24.95" customHeight="1">
      <c r="N1555" s="9">
        <v>41</v>
      </c>
      <c r="O1555" s="16" t="str">
        <f t="shared" si="117"/>
        <v>410202ماسه شسته.‏</v>
      </c>
      <c r="P1555" s="117" t="s">
        <v>2002</v>
      </c>
      <c r="Q1555" s="9">
        <v>41</v>
      </c>
      <c r="R1555" s="9" t="s">
        <v>353</v>
      </c>
      <c r="S1555" s="9" t="s">
        <v>277</v>
      </c>
      <c r="T1555" s="119" t="s">
        <v>352</v>
      </c>
      <c r="U1555" s="126" t="s">
        <v>905</v>
      </c>
      <c r="V1555" s="150">
        <v>194000</v>
      </c>
      <c r="W1555" s="17">
        <f t="shared" si="118"/>
        <v>11410202</v>
      </c>
    </row>
    <row r="1556" spans="14:23" ht="24.95" customHeight="1">
      <c r="N1556" s="9">
        <v>41</v>
      </c>
      <c r="O1556" s="16" t="str">
        <f t="shared" si="117"/>
        <v>410203شن شسته.‏</v>
      </c>
      <c r="P1556" s="115" t="s">
        <v>2003</v>
      </c>
      <c r="Q1556" s="9">
        <v>41</v>
      </c>
      <c r="R1556" s="9" t="s">
        <v>353</v>
      </c>
      <c r="S1556" s="9" t="s">
        <v>277</v>
      </c>
      <c r="T1556" s="119" t="s">
        <v>354</v>
      </c>
      <c r="U1556" s="126" t="s">
        <v>905</v>
      </c>
      <c r="V1556" s="127">
        <v>122000</v>
      </c>
      <c r="W1556" s="17">
        <f t="shared" si="118"/>
        <v>11410203</v>
      </c>
    </row>
    <row r="1557" spans="14:23" ht="24.95" customHeight="1">
      <c r="N1557" s="9">
        <v>41</v>
      </c>
      <c r="O1557" s="16" t="str">
        <f t="shared" si="117"/>
        <v>410204سنگ قلوه.‏</v>
      </c>
      <c r="P1557" s="115" t="s">
        <v>2004</v>
      </c>
      <c r="Q1557" s="9">
        <v>41</v>
      </c>
      <c r="R1557" s="9" t="s">
        <v>353</v>
      </c>
      <c r="S1557" s="9" t="s">
        <v>277</v>
      </c>
      <c r="T1557" s="119" t="s">
        <v>355</v>
      </c>
      <c r="U1557" s="126" t="s">
        <v>905</v>
      </c>
      <c r="V1557" s="127">
        <v>120000</v>
      </c>
      <c r="W1557" s="17">
        <f t="shared" si="118"/>
        <v>11410204</v>
      </c>
    </row>
    <row r="1558" spans="14:23" ht="24.95" customHeight="1">
      <c r="N1558" s="9">
        <v>41</v>
      </c>
      <c r="O1558" s="16" t="str">
        <f t="shared" si="117"/>
        <v>410205مصالح زير اساس از مصالح رودخانه اي.‏</v>
      </c>
      <c r="P1558" s="115" t="s">
        <v>2005</v>
      </c>
      <c r="Q1558" s="9">
        <v>41</v>
      </c>
      <c r="R1558" s="9" t="s">
        <v>353</v>
      </c>
      <c r="S1558" s="9" t="s">
        <v>277</v>
      </c>
      <c r="T1558" s="119" t="s">
        <v>356</v>
      </c>
      <c r="U1558" s="126" t="s">
        <v>905</v>
      </c>
      <c r="V1558" s="127">
        <v>140000</v>
      </c>
      <c r="W1558" s="17">
        <f t="shared" si="118"/>
        <v>11410205</v>
      </c>
    </row>
    <row r="1559" spans="14:23" ht="24.95" customHeight="1">
      <c r="N1559" s="9">
        <v>41</v>
      </c>
      <c r="O1559" s="16" t="str">
        <f t="shared" si="117"/>
        <v>410206مصالح اساس شكسته از مصالح رودخانه اي.‏</v>
      </c>
      <c r="P1559" s="115" t="s">
        <v>2006</v>
      </c>
      <c r="Q1559" s="9">
        <v>41</v>
      </c>
      <c r="R1559" s="9" t="s">
        <v>353</v>
      </c>
      <c r="S1559" s="9" t="s">
        <v>277</v>
      </c>
      <c r="T1559" s="119" t="s">
        <v>357</v>
      </c>
      <c r="U1559" s="126" t="s">
        <v>905</v>
      </c>
      <c r="V1559" s="127">
        <v>149500</v>
      </c>
      <c r="W1559" s="17">
        <f t="shared" si="118"/>
        <v>11410206</v>
      </c>
    </row>
    <row r="1560" spans="14:23" ht="24.95" customHeight="1">
      <c r="N1560" s="9">
        <v>41</v>
      </c>
      <c r="O1560" s="16" t="str">
        <f t="shared" si="117"/>
        <v>410301سنگ لاشه.‏</v>
      </c>
      <c r="P1560" s="115" t="s">
        <v>2007</v>
      </c>
      <c r="Q1560" s="9">
        <v>41</v>
      </c>
      <c r="R1560" s="9" t="s">
        <v>353</v>
      </c>
      <c r="S1560" s="9" t="s">
        <v>277</v>
      </c>
      <c r="T1560" s="119" t="s">
        <v>358</v>
      </c>
      <c r="U1560" s="126" t="s">
        <v>905</v>
      </c>
      <c r="V1560" s="127">
        <v>257000</v>
      </c>
      <c r="W1560" s="17">
        <f t="shared" si="118"/>
        <v>11410301</v>
      </c>
    </row>
    <row r="1561" spans="14:23" ht="24.95" customHeight="1">
      <c r="N1561" s="9">
        <v>41</v>
      </c>
      <c r="O1561" s="16" t="str">
        <f t="shared" si="117"/>
        <v>410302سنگ لاشه قواره شده موزاييكي.‏</v>
      </c>
      <c r="P1561" s="115" t="s">
        <v>2008</v>
      </c>
      <c r="Q1561" s="9">
        <v>41</v>
      </c>
      <c r="R1561" s="9" t="s">
        <v>353</v>
      </c>
      <c r="S1561" s="9" t="s">
        <v>277</v>
      </c>
      <c r="T1561" s="119" t="s">
        <v>359</v>
      </c>
      <c r="U1561" s="126" t="s">
        <v>905</v>
      </c>
      <c r="V1561" s="127">
        <v>286000</v>
      </c>
      <c r="W1561" s="17">
        <f t="shared" si="118"/>
        <v>11410302</v>
      </c>
    </row>
    <row r="1562" spans="14:23" ht="24.95" customHeight="1">
      <c r="N1562" s="9">
        <v>41</v>
      </c>
      <c r="O1562" s="16" t="str">
        <f t="shared" si="117"/>
        <v>410303سنگ لاشه قواره شده موزاييكي درز شده.‏</v>
      </c>
      <c r="P1562" s="115" t="s">
        <v>2009</v>
      </c>
      <c r="Q1562" s="9">
        <v>41</v>
      </c>
      <c r="R1562" s="9" t="s">
        <v>353</v>
      </c>
      <c r="S1562" s="9" t="s">
        <v>277</v>
      </c>
      <c r="T1562" s="119" t="s">
        <v>360</v>
      </c>
      <c r="U1562" s="126" t="s">
        <v>905</v>
      </c>
      <c r="V1562" s="127">
        <v>286000</v>
      </c>
      <c r="W1562" s="17">
        <f t="shared" si="118"/>
        <v>11410303</v>
      </c>
    </row>
    <row r="1563" spans="14:23" ht="24.95" customHeight="1">
      <c r="N1563" s="9">
        <v>41</v>
      </c>
      <c r="O1563" s="16" t="str">
        <f t="shared" si="117"/>
        <v>410305سنگ بادبر.‏</v>
      </c>
      <c r="P1563" s="115" t="s">
        <v>2010</v>
      </c>
      <c r="Q1563" s="9">
        <v>41</v>
      </c>
      <c r="R1563" s="9" t="s">
        <v>353</v>
      </c>
      <c r="S1563" s="9" t="s">
        <v>277</v>
      </c>
      <c r="T1563" s="119" t="s">
        <v>361</v>
      </c>
      <c r="U1563" s="126" t="s">
        <v>905</v>
      </c>
      <c r="V1563" s="127">
        <v>274000</v>
      </c>
      <c r="W1563" s="17">
        <f t="shared" si="118"/>
        <v>11410305</v>
      </c>
    </row>
    <row r="1564" spans="14:23" ht="24.95" customHeight="1">
      <c r="N1564" s="9">
        <v>41</v>
      </c>
      <c r="O1564" s="16" t="str">
        <f t="shared" si="117"/>
        <v>410306انواع سنگ دوتيشه ريشه دار.‏</v>
      </c>
      <c r="P1564" s="115" t="s">
        <v>2011</v>
      </c>
      <c r="Q1564" s="9">
        <v>41</v>
      </c>
      <c r="R1564" s="9" t="s">
        <v>353</v>
      </c>
      <c r="S1564" s="9" t="s">
        <v>277</v>
      </c>
      <c r="T1564" s="119" t="s">
        <v>362</v>
      </c>
      <c r="U1564" s="126" t="s">
        <v>275</v>
      </c>
      <c r="V1564" s="127">
        <v>159000</v>
      </c>
      <c r="W1564" s="17">
        <f t="shared" si="118"/>
        <v>11410306</v>
      </c>
    </row>
    <row r="1565" spans="14:23" ht="24.95" customHeight="1">
      <c r="N1565" s="9">
        <v>41</v>
      </c>
      <c r="O1565" s="16" t="str">
        <f t="shared" si="117"/>
        <v>410401انواع سنگ پلاك تراورتن سفيد به ‌ضخامت 2 ‏سانتيمتر.‏</v>
      </c>
      <c r="P1565" s="115" t="s">
        <v>2012</v>
      </c>
      <c r="Q1565" s="9">
        <v>41</v>
      </c>
      <c r="R1565" s="9" t="s">
        <v>353</v>
      </c>
      <c r="S1565" s="9" t="s">
        <v>277</v>
      </c>
      <c r="T1565" s="119" t="s">
        <v>363</v>
      </c>
      <c r="U1565" s="126" t="s">
        <v>275</v>
      </c>
      <c r="V1565" s="127">
        <v>781500</v>
      </c>
      <c r="W1565" s="17">
        <f t="shared" si="118"/>
        <v>11410401</v>
      </c>
    </row>
    <row r="1566" spans="14:23" ht="24.95" customHeight="1">
      <c r="N1566" s="9">
        <v>41</v>
      </c>
      <c r="O1566" s="16" t="str">
        <f t="shared" si="117"/>
        <v>410402انواع سنگ پلاك تراورتن رنگي به ‌ضخامت 2 ‏سانتيمتر.‏</v>
      </c>
      <c r="P1566" s="115" t="s">
        <v>2013</v>
      </c>
      <c r="Q1566" s="9">
        <v>41</v>
      </c>
      <c r="R1566" s="9" t="s">
        <v>353</v>
      </c>
      <c r="S1566" s="9" t="s">
        <v>277</v>
      </c>
      <c r="T1566" s="119" t="s">
        <v>364</v>
      </c>
      <c r="U1566" s="126" t="s">
        <v>275</v>
      </c>
      <c r="V1566" s="127">
        <v>557500</v>
      </c>
      <c r="W1566" s="17">
        <f t="shared" si="118"/>
        <v>11410402</v>
      </c>
    </row>
    <row r="1567" spans="14:23" ht="24.95" customHeight="1">
      <c r="N1567" s="9">
        <v>41</v>
      </c>
      <c r="O1567" s="16" t="str">
        <f t="shared" si="117"/>
        <v>410403انواع سنگ پلاك لاشتر به‌ضخامت 2 سانتيمتر.‏</v>
      </c>
      <c r="P1567" s="115" t="s">
        <v>2014</v>
      </c>
      <c r="Q1567" s="9">
        <v>41</v>
      </c>
      <c r="R1567" s="9" t="s">
        <v>353</v>
      </c>
      <c r="S1567" s="9" t="s">
        <v>277</v>
      </c>
      <c r="T1567" s="119" t="s">
        <v>365</v>
      </c>
      <c r="U1567" s="126" t="s">
        <v>275</v>
      </c>
      <c r="V1567" s="127">
        <v>237500</v>
      </c>
      <c r="W1567" s="17">
        <f t="shared" si="118"/>
        <v>11410403</v>
      </c>
    </row>
    <row r="1568" spans="14:23" ht="24.95" customHeight="1">
      <c r="N1568" s="9">
        <v>41</v>
      </c>
      <c r="O1568" s="16" t="str">
        <f t="shared" si="117"/>
        <v>410404انواع سنگ پلاك سياه به‌ضخامت 2 سانتيمتر.‏</v>
      </c>
      <c r="P1568" s="115" t="s">
        <v>2015</v>
      </c>
      <c r="Q1568" s="9">
        <v>41</v>
      </c>
      <c r="R1568" s="9" t="s">
        <v>353</v>
      </c>
      <c r="S1568" s="9" t="s">
        <v>277</v>
      </c>
      <c r="T1568" s="119" t="s">
        <v>366</v>
      </c>
      <c r="U1568" s="126" t="s">
        <v>275</v>
      </c>
      <c r="V1568" s="127">
        <v>357500</v>
      </c>
      <c r="W1568" s="17">
        <f t="shared" si="118"/>
        <v>11410404</v>
      </c>
    </row>
    <row r="1569" spans="14:23" ht="24.95" customHeight="1">
      <c r="N1569" s="9">
        <v>41</v>
      </c>
      <c r="O1569" s="16" t="str">
        <f t="shared" si="117"/>
        <v>410405انواع سنگ پلاك مرمريت به‌ضخامت 2 سانتيمتر.‏</v>
      </c>
      <c r="P1569" s="115" t="s">
        <v>2016</v>
      </c>
      <c r="Q1569" s="9">
        <v>41</v>
      </c>
      <c r="R1569" s="9" t="s">
        <v>353</v>
      </c>
      <c r="S1569" s="9" t="s">
        <v>277</v>
      </c>
      <c r="T1569" s="119" t="s">
        <v>367</v>
      </c>
      <c r="U1569" s="126" t="s">
        <v>275</v>
      </c>
      <c r="V1569" s="127">
        <v>301500</v>
      </c>
      <c r="W1569" s="17">
        <f t="shared" si="118"/>
        <v>11410405</v>
      </c>
    </row>
    <row r="1570" spans="14:23" ht="24.95" customHeight="1">
      <c r="N1570" s="9">
        <v>41</v>
      </c>
      <c r="O1570" s="16" t="str">
        <f t="shared" si="117"/>
        <v>410406انواع سنگ پلاك چيني به‌ضخامت 2 سانتيمتر.‏</v>
      </c>
      <c r="P1570" s="115" t="s">
        <v>2017</v>
      </c>
      <c r="Q1570" s="9">
        <v>41</v>
      </c>
      <c r="R1570" s="9" t="s">
        <v>353</v>
      </c>
      <c r="S1570" s="9" t="s">
        <v>277</v>
      </c>
      <c r="T1570" s="119" t="s">
        <v>368</v>
      </c>
      <c r="U1570" s="126" t="s">
        <v>275</v>
      </c>
      <c r="V1570" s="127">
        <v>392500</v>
      </c>
      <c r="W1570" s="17">
        <f t="shared" si="118"/>
        <v>11410406</v>
      </c>
    </row>
    <row r="1571" spans="14:23" ht="24.95" customHeight="1">
      <c r="N1571" s="9">
        <v>41</v>
      </c>
      <c r="O1571" s="16" t="str">
        <f t="shared" si="117"/>
        <v>410407انواع سنگ لاشه تراورتن به‌ضخامت 2 سانتيمتر.‏</v>
      </c>
      <c r="P1571" s="115" t="s">
        <v>2018</v>
      </c>
      <c r="Q1571" s="9">
        <v>41</v>
      </c>
      <c r="R1571" s="9" t="s">
        <v>353</v>
      </c>
      <c r="S1571" s="9" t="s">
        <v>277</v>
      </c>
      <c r="T1571" s="119" t="s">
        <v>369</v>
      </c>
      <c r="U1571" s="126" t="s">
        <v>370</v>
      </c>
      <c r="V1571" s="127">
        <v>307000</v>
      </c>
      <c r="W1571" s="17">
        <f t="shared" si="118"/>
        <v>11410407</v>
      </c>
    </row>
    <row r="1572" spans="14:23" ht="24.95" customHeight="1">
      <c r="N1572" s="9">
        <v>41</v>
      </c>
      <c r="O1572" s="16" t="str">
        <f t="shared" si="117"/>
        <v>410408انواع سنگ قرنيز به‌ضخامت 2 سانتيمتر.‏</v>
      </c>
      <c r="P1572" s="115" t="s">
        <v>2019</v>
      </c>
      <c r="Q1572" s="9">
        <v>41</v>
      </c>
      <c r="R1572" s="9" t="s">
        <v>353</v>
      </c>
      <c r="S1572" s="9" t="s">
        <v>277</v>
      </c>
      <c r="T1572" s="119" t="s">
        <v>371</v>
      </c>
      <c r="U1572" s="126" t="s">
        <v>293</v>
      </c>
      <c r="V1572" s="127">
        <v>18800</v>
      </c>
      <c r="W1572" s="17">
        <f t="shared" si="118"/>
        <v>11410408</v>
      </c>
    </row>
    <row r="1573" spans="14:23" ht="24.95" customHeight="1">
      <c r="N1573" s="9">
        <v>41</v>
      </c>
      <c r="O1573" s="16" t="str">
        <f t="shared" si="117"/>
        <v>410501سيمان پرتلند نوع يك پاكتي.‏</v>
      </c>
      <c r="P1573" s="115" t="s">
        <v>2020</v>
      </c>
      <c r="Q1573" s="9">
        <v>41</v>
      </c>
      <c r="R1573" s="9" t="s">
        <v>353</v>
      </c>
      <c r="S1573" s="9" t="s">
        <v>277</v>
      </c>
      <c r="T1573" s="119" t="s">
        <v>372</v>
      </c>
      <c r="U1573" s="126" t="s">
        <v>370</v>
      </c>
      <c r="V1573" s="127">
        <v>1057000</v>
      </c>
      <c r="W1573" s="17">
        <f t="shared" si="118"/>
        <v>11410501</v>
      </c>
    </row>
    <row r="1574" spans="14:23" ht="24.95" customHeight="1">
      <c r="N1574" s="9">
        <v>41</v>
      </c>
      <c r="O1574" s="16" t="str">
        <f t="shared" ref="O1574:O1638" si="119">CONCATENATE(P1574,T1574)</f>
        <v>410502سيمان پرتلند نوع يك فله.‏</v>
      </c>
      <c r="P1574" s="115" t="s">
        <v>2021</v>
      </c>
      <c r="Q1574" s="9">
        <v>41</v>
      </c>
      <c r="R1574" s="9" t="s">
        <v>353</v>
      </c>
      <c r="S1574" s="9" t="s">
        <v>277</v>
      </c>
      <c r="T1574" s="119" t="s">
        <v>373</v>
      </c>
      <c r="U1574" s="126" t="s">
        <v>370</v>
      </c>
      <c r="V1574" s="127">
        <v>907500</v>
      </c>
      <c r="W1574" s="17">
        <f t="shared" ref="W1574:W1649" si="120">P1574+11000000</f>
        <v>11410502</v>
      </c>
    </row>
    <row r="1575" spans="14:23" ht="24.95" customHeight="1">
      <c r="N1575" s="9">
        <v>41</v>
      </c>
      <c r="O1575" s="16" t="str">
        <f t="shared" si="119"/>
        <v>410503سيمان پرتلند نوع دو پاكتي.‏</v>
      </c>
      <c r="P1575" s="115" t="s">
        <v>2022</v>
      </c>
      <c r="Q1575" s="9">
        <v>41</v>
      </c>
      <c r="R1575" s="9" t="s">
        <v>353</v>
      </c>
      <c r="S1575" s="9" t="s">
        <v>277</v>
      </c>
      <c r="T1575" s="119" t="s">
        <v>374</v>
      </c>
      <c r="U1575" s="126" t="s">
        <v>370</v>
      </c>
      <c r="V1575" s="5">
        <v>0</v>
      </c>
      <c r="W1575" s="17">
        <f t="shared" si="120"/>
        <v>11410503</v>
      </c>
    </row>
    <row r="1576" spans="14:23" ht="24.95" customHeight="1">
      <c r="N1576" s="9">
        <v>41</v>
      </c>
      <c r="O1576" s="16" t="str">
        <f t="shared" si="119"/>
        <v>410504سيمان پرتلند نوع دو فله.‏</v>
      </c>
      <c r="P1576" s="115" t="s">
        <v>2023</v>
      </c>
      <c r="Q1576" s="9">
        <v>41</v>
      </c>
      <c r="R1576" s="9" t="s">
        <v>353</v>
      </c>
      <c r="S1576" s="9" t="s">
        <v>277</v>
      </c>
      <c r="T1576" s="119" t="s">
        <v>375</v>
      </c>
      <c r="U1576" s="126" t="s">
        <v>370</v>
      </c>
      <c r="V1576" s="127">
        <v>0</v>
      </c>
      <c r="W1576" s="17">
        <f t="shared" si="120"/>
        <v>11410504</v>
      </c>
    </row>
    <row r="1577" spans="14:23" ht="24.95" customHeight="1">
      <c r="N1577" s="9">
        <v>41</v>
      </c>
      <c r="O1577" s="16" t="str">
        <f t="shared" si="119"/>
        <v>410506سيمان پرتلند نوع 5 پاكتي.‏</v>
      </c>
      <c r="P1577" s="115" t="s">
        <v>2024</v>
      </c>
      <c r="Q1577" s="9">
        <v>41</v>
      </c>
      <c r="R1577" s="9" t="s">
        <v>353</v>
      </c>
      <c r="S1577" s="9" t="s">
        <v>277</v>
      </c>
      <c r="T1577" s="119" t="s">
        <v>376</v>
      </c>
      <c r="U1577" s="126" t="s">
        <v>370</v>
      </c>
      <c r="V1577" s="127">
        <v>0</v>
      </c>
      <c r="W1577" s="17">
        <f t="shared" si="120"/>
        <v>11410506</v>
      </c>
    </row>
    <row r="1578" spans="14:23" ht="24.95" customHeight="1">
      <c r="N1578" s="9">
        <v>41</v>
      </c>
      <c r="O1578" s="16" t="str">
        <f t="shared" si="119"/>
        <v>410507سيمان پرتلند نوع 5 فله.‏</v>
      </c>
      <c r="P1578" s="115" t="s">
        <v>2025</v>
      </c>
      <c r="Q1578" s="9">
        <v>41</v>
      </c>
      <c r="R1578" s="9" t="s">
        <v>353</v>
      </c>
      <c r="S1578" s="9" t="s">
        <v>277</v>
      </c>
      <c r="T1578" s="119" t="s">
        <v>377</v>
      </c>
      <c r="U1578" s="126" t="s">
        <v>370</v>
      </c>
      <c r="V1578" s="127">
        <v>0</v>
      </c>
      <c r="W1578" s="17">
        <f t="shared" si="120"/>
        <v>11410507</v>
      </c>
    </row>
    <row r="1579" spans="14:23" ht="24.95" customHeight="1">
      <c r="N1579" s="9">
        <v>41</v>
      </c>
      <c r="O1579" s="16" t="str">
        <f t="shared" si="119"/>
        <v>410508سيمان سفيد پاكتي.‏</v>
      </c>
      <c r="P1579" s="115" t="s">
        <v>2026</v>
      </c>
      <c r="Q1579" s="9">
        <v>41</v>
      </c>
      <c r="R1579" s="9" t="s">
        <v>353</v>
      </c>
      <c r="S1579" s="9" t="s">
        <v>277</v>
      </c>
      <c r="T1579" s="119" t="s">
        <v>378</v>
      </c>
      <c r="U1579" s="126" t="s">
        <v>370</v>
      </c>
      <c r="V1579" s="127">
        <v>1839500</v>
      </c>
      <c r="W1579" s="17">
        <f t="shared" si="120"/>
        <v>11410508</v>
      </c>
    </row>
    <row r="1580" spans="14:23" ht="24.95" customHeight="1">
      <c r="N1580" s="9">
        <v>41</v>
      </c>
      <c r="O1580" s="16" t="str">
        <f t="shared" si="119"/>
        <v>410601گچ پاكتي.‏</v>
      </c>
      <c r="P1580" s="115" t="s">
        <v>2027</v>
      </c>
      <c r="Q1580" s="9">
        <v>41</v>
      </c>
      <c r="R1580" s="9" t="s">
        <v>353</v>
      </c>
      <c r="S1580" s="9" t="s">
        <v>277</v>
      </c>
      <c r="T1580" s="119" t="s">
        <v>379</v>
      </c>
      <c r="U1580" s="126" t="s">
        <v>370</v>
      </c>
      <c r="V1580" s="127">
        <v>520500</v>
      </c>
      <c r="W1580" s="17">
        <f t="shared" si="120"/>
        <v>11410601</v>
      </c>
    </row>
    <row r="1581" spans="14:23" ht="24.95" customHeight="1">
      <c r="N1581" s="9">
        <v>41</v>
      </c>
      <c r="O1581" s="16" t="str">
        <f t="shared" si="119"/>
        <v>410602گچ فله.‏</v>
      </c>
      <c r="P1581" s="115" t="s">
        <v>2028</v>
      </c>
      <c r="Q1581" s="9">
        <v>41</v>
      </c>
      <c r="R1581" s="9" t="s">
        <v>353</v>
      </c>
      <c r="S1581" s="9" t="s">
        <v>277</v>
      </c>
      <c r="T1581" s="119" t="s">
        <v>380</v>
      </c>
      <c r="U1581" s="126" t="s">
        <v>370</v>
      </c>
      <c r="V1581" s="127">
        <v>471500</v>
      </c>
      <c r="W1581" s="17">
        <f t="shared" si="120"/>
        <v>11410602</v>
      </c>
    </row>
    <row r="1582" spans="14:23" ht="24.95" customHeight="1">
      <c r="N1582" s="9">
        <v>41</v>
      </c>
      <c r="O1582" s="16" t="str">
        <f t="shared" si="119"/>
        <v>410603كلوخه آهك زنده.‏</v>
      </c>
      <c r="P1582" s="115" t="s">
        <v>2029</v>
      </c>
      <c r="Q1582" s="9">
        <v>41</v>
      </c>
      <c r="R1582" s="9" t="s">
        <v>353</v>
      </c>
      <c r="S1582" s="9" t="s">
        <v>277</v>
      </c>
      <c r="T1582" s="119" t="s">
        <v>381</v>
      </c>
      <c r="U1582" s="126" t="s">
        <v>370</v>
      </c>
      <c r="V1582" s="127">
        <v>877500</v>
      </c>
      <c r="W1582" s="17">
        <f t="shared" si="120"/>
        <v>11410603</v>
      </c>
    </row>
    <row r="1583" spans="14:23" ht="24.95" customHeight="1">
      <c r="N1583" s="9">
        <v>41</v>
      </c>
      <c r="O1583" s="16" t="str">
        <f t="shared" si="119"/>
        <v>410701آجر فشاري.‏</v>
      </c>
      <c r="P1583" s="115" t="s">
        <v>2030</v>
      </c>
      <c r="Q1583" s="9">
        <v>41</v>
      </c>
      <c r="R1583" s="9" t="s">
        <v>353</v>
      </c>
      <c r="S1583" s="9" t="s">
        <v>277</v>
      </c>
      <c r="T1583" s="119" t="s">
        <v>382</v>
      </c>
      <c r="U1583" s="126" t="s">
        <v>383</v>
      </c>
      <c r="V1583" s="127">
        <v>1060</v>
      </c>
      <c r="W1583" s="17">
        <f t="shared" si="120"/>
        <v>11410701</v>
      </c>
    </row>
    <row r="1584" spans="14:23" ht="24.95" customHeight="1">
      <c r="N1584" s="9">
        <v>41</v>
      </c>
      <c r="O1584" s="16" t="str">
        <f t="shared" si="119"/>
        <v>410702انواع آجر ماشيني سوراخدار.‏</v>
      </c>
      <c r="P1584" s="115" t="s">
        <v>2031</v>
      </c>
      <c r="Q1584" s="9">
        <v>41</v>
      </c>
      <c r="R1584" s="9" t="s">
        <v>353</v>
      </c>
      <c r="S1584" s="9" t="s">
        <v>277</v>
      </c>
      <c r="T1584" s="119" t="s">
        <v>384</v>
      </c>
      <c r="U1584" s="126" t="s">
        <v>383</v>
      </c>
      <c r="V1584" s="127">
        <v>960</v>
      </c>
      <c r="W1584" s="17">
        <f t="shared" si="120"/>
        <v>11410702</v>
      </c>
    </row>
    <row r="1585" spans="14:23" ht="24.95" customHeight="1">
      <c r="N1585" s="9">
        <v>41</v>
      </c>
      <c r="O1585" s="16" t="str">
        <f t="shared" si="119"/>
        <v>410703انواع آجر قزاقي.‏</v>
      </c>
      <c r="P1585" s="115" t="s">
        <v>2032</v>
      </c>
      <c r="Q1585" s="9">
        <v>41</v>
      </c>
      <c r="R1585" s="9" t="s">
        <v>353</v>
      </c>
      <c r="S1585" s="9" t="s">
        <v>277</v>
      </c>
      <c r="T1585" s="119" t="s">
        <v>385</v>
      </c>
      <c r="U1585" s="126" t="s">
        <v>383</v>
      </c>
      <c r="V1585" s="127">
        <v>1440</v>
      </c>
      <c r="W1585" s="17">
        <f t="shared" si="120"/>
        <v>11410703</v>
      </c>
    </row>
    <row r="1586" spans="14:23" ht="24.95" customHeight="1">
      <c r="N1586" s="9">
        <v>41</v>
      </c>
      <c r="O1586" s="16" t="str">
        <f t="shared" si="119"/>
        <v>410801انواع بلوك سفال (آجر تيغه).‏</v>
      </c>
      <c r="P1586" s="115" t="s">
        <v>2033</v>
      </c>
      <c r="Q1586" s="9">
        <v>41</v>
      </c>
      <c r="R1586" s="9" t="s">
        <v>353</v>
      </c>
      <c r="S1586" s="9" t="s">
        <v>277</v>
      </c>
      <c r="T1586" s="119" t="s">
        <v>386</v>
      </c>
      <c r="U1586" s="126" t="s">
        <v>383</v>
      </c>
      <c r="V1586" s="127">
        <v>2230</v>
      </c>
      <c r="W1586" s="17">
        <f t="shared" si="120"/>
        <v>11410801</v>
      </c>
    </row>
    <row r="1587" spans="14:23" ht="24.95" customHeight="1">
      <c r="N1587" s="9">
        <v>41</v>
      </c>
      <c r="O1587" s="16" t="str">
        <f t="shared" si="119"/>
        <v>410802انواع بلوك سفال (سقفي).‏</v>
      </c>
      <c r="P1587" s="115" t="s">
        <v>2034</v>
      </c>
      <c r="Q1587" s="9">
        <v>41</v>
      </c>
      <c r="R1587" s="9" t="s">
        <v>353</v>
      </c>
      <c r="S1587" s="9" t="s">
        <v>277</v>
      </c>
      <c r="T1587" s="119" t="s">
        <v>387</v>
      </c>
      <c r="U1587" s="126" t="s">
        <v>383</v>
      </c>
      <c r="V1587" s="127">
        <v>8310</v>
      </c>
      <c r="W1587" s="17">
        <f t="shared" si="120"/>
        <v>11410802</v>
      </c>
    </row>
    <row r="1588" spans="14:23" ht="24.95" customHeight="1">
      <c r="N1588" s="9">
        <v>41</v>
      </c>
      <c r="O1588" s="16" t="str">
        <f t="shared" si="119"/>
        <v>410803انواع بلوك سيماني ديواري.‏</v>
      </c>
      <c r="P1588" s="115" t="s">
        <v>2035</v>
      </c>
      <c r="Q1588" s="9">
        <v>41</v>
      </c>
      <c r="R1588" s="9" t="s">
        <v>353</v>
      </c>
      <c r="S1588" s="9" t="s">
        <v>277</v>
      </c>
      <c r="T1588" s="119" t="s">
        <v>388</v>
      </c>
      <c r="U1588" s="126" t="s">
        <v>383</v>
      </c>
      <c r="V1588" s="127">
        <v>7870</v>
      </c>
      <c r="W1588" s="17">
        <f t="shared" si="120"/>
        <v>11410803</v>
      </c>
    </row>
    <row r="1589" spans="14:23" ht="24.95" customHeight="1">
      <c r="N1589" s="9">
        <v>41</v>
      </c>
      <c r="O1589" s="16" t="str">
        <f t="shared" si="119"/>
        <v>410804انواع بلوك سيماني سقفي.‏</v>
      </c>
      <c r="P1589" s="115" t="s">
        <v>2036</v>
      </c>
      <c r="Q1589" s="9">
        <v>41</v>
      </c>
      <c r="R1589" s="9" t="s">
        <v>353</v>
      </c>
      <c r="S1589" s="9" t="s">
        <v>277</v>
      </c>
      <c r="T1589" s="119" t="s">
        <v>389</v>
      </c>
      <c r="U1589" s="126" t="s">
        <v>383</v>
      </c>
      <c r="V1589" s="127">
        <v>6840</v>
      </c>
      <c r="W1589" s="17">
        <f t="shared" si="120"/>
        <v>11410804</v>
      </c>
    </row>
    <row r="1590" spans="14:23" ht="24.95" customHeight="1">
      <c r="N1590" s="9">
        <v>41</v>
      </c>
      <c r="O1590" s="16" t="str">
        <f t="shared" si="119"/>
        <v>410901انواع تيرآهن.‏</v>
      </c>
      <c r="P1590" s="115" t="s">
        <v>2037</v>
      </c>
      <c r="Q1590" s="9">
        <v>41</v>
      </c>
      <c r="R1590" s="9" t="s">
        <v>353</v>
      </c>
      <c r="S1590" s="9" t="s">
        <v>277</v>
      </c>
      <c r="T1590" s="119" t="s">
        <v>390</v>
      </c>
      <c r="U1590" s="126" t="s">
        <v>954</v>
      </c>
      <c r="V1590" s="127">
        <v>19600</v>
      </c>
      <c r="W1590" s="17">
        <f t="shared" si="120"/>
        <v>11410901</v>
      </c>
    </row>
    <row r="1591" spans="14:23" ht="24.95" customHeight="1">
      <c r="N1591" s="9">
        <v>41</v>
      </c>
      <c r="O1591" s="16" t="str">
        <f t="shared" si="119"/>
        <v>410902انواع تيرآهن بال پهن.‏</v>
      </c>
      <c r="P1591" s="115" t="s">
        <v>2038</v>
      </c>
      <c r="Q1591" s="9">
        <v>41</v>
      </c>
      <c r="R1591" s="9" t="s">
        <v>353</v>
      </c>
      <c r="S1591" s="9" t="s">
        <v>277</v>
      </c>
      <c r="T1591" s="119" t="s">
        <v>391</v>
      </c>
      <c r="U1591" s="126" t="s">
        <v>954</v>
      </c>
      <c r="V1591" s="127">
        <v>24600</v>
      </c>
      <c r="W1591" s="17">
        <f t="shared" si="120"/>
        <v>11410902</v>
      </c>
    </row>
    <row r="1592" spans="14:23" ht="24.95" customHeight="1">
      <c r="N1592" s="9">
        <v>41</v>
      </c>
      <c r="O1592" s="16" t="str">
        <f t="shared" si="119"/>
        <v>410903انواع ناوداني.‏</v>
      </c>
      <c r="P1592" s="115" t="s">
        <v>2039</v>
      </c>
      <c r="Q1592" s="9">
        <v>41</v>
      </c>
      <c r="R1592" s="9" t="s">
        <v>353</v>
      </c>
      <c r="S1592" s="9" t="s">
        <v>277</v>
      </c>
      <c r="T1592" s="119" t="s">
        <v>392</v>
      </c>
      <c r="U1592" s="126" t="s">
        <v>954</v>
      </c>
      <c r="V1592" s="127">
        <v>21000</v>
      </c>
      <c r="W1592" s="17">
        <f t="shared" si="120"/>
        <v>11410903</v>
      </c>
    </row>
    <row r="1593" spans="14:23" ht="24.95" customHeight="1">
      <c r="N1593" s="9">
        <v>41</v>
      </c>
      <c r="O1593" s="16" t="str">
        <f t="shared" si="119"/>
        <v>410904انواع نبشي.‏</v>
      </c>
      <c r="P1593" s="115" t="s">
        <v>2040</v>
      </c>
      <c r="Q1593" s="9">
        <v>41</v>
      </c>
      <c r="R1593" s="9" t="s">
        <v>353</v>
      </c>
      <c r="S1593" s="9" t="s">
        <v>277</v>
      </c>
      <c r="T1593" s="119" t="s">
        <v>393</v>
      </c>
      <c r="U1593" s="126" t="s">
        <v>954</v>
      </c>
      <c r="V1593" s="127">
        <v>18500</v>
      </c>
      <c r="W1593" s="17">
        <f t="shared" si="120"/>
        <v>11410904</v>
      </c>
    </row>
    <row r="1594" spans="14:23" ht="24.95" customHeight="1">
      <c r="N1594" s="9">
        <v>41</v>
      </c>
      <c r="O1594" s="16" t="str">
        <f t="shared" si="119"/>
        <v>410905انواع سپري.‏</v>
      </c>
      <c r="P1594" s="115" t="s">
        <v>2041</v>
      </c>
      <c r="Q1594" s="9">
        <v>41</v>
      </c>
      <c r="R1594" s="9" t="s">
        <v>353</v>
      </c>
      <c r="S1594" s="9" t="s">
        <v>277</v>
      </c>
      <c r="T1594" s="119" t="s">
        <v>394</v>
      </c>
      <c r="U1594" s="126" t="s">
        <v>954</v>
      </c>
      <c r="V1594" s="127">
        <v>21000</v>
      </c>
      <c r="W1594" s="17">
        <f t="shared" si="120"/>
        <v>11410905</v>
      </c>
    </row>
    <row r="1595" spans="14:23" ht="24.95" customHeight="1">
      <c r="N1595" s="9">
        <v>41</v>
      </c>
      <c r="O1595" s="16" t="str">
        <f t="shared" si="119"/>
        <v>410906انواع قوطي.‏</v>
      </c>
      <c r="P1595" s="115" t="s">
        <v>2042</v>
      </c>
      <c r="Q1595" s="9">
        <v>41</v>
      </c>
      <c r="R1595" s="9" t="s">
        <v>353</v>
      </c>
      <c r="S1595" s="9" t="s">
        <v>277</v>
      </c>
      <c r="T1595" s="119" t="s">
        <v>395</v>
      </c>
      <c r="U1595" s="126" t="s">
        <v>954</v>
      </c>
      <c r="V1595" s="127">
        <v>20700</v>
      </c>
      <c r="W1595" s="17">
        <f t="shared" si="120"/>
        <v>11410906</v>
      </c>
    </row>
    <row r="1596" spans="14:23" ht="24.95" customHeight="1">
      <c r="N1596" s="9">
        <v>41</v>
      </c>
      <c r="O1596" s="16" t="str">
        <f t="shared" si="119"/>
        <v>410907انواع تسمه.‏</v>
      </c>
      <c r="P1596" s="115" t="s">
        <v>2043</v>
      </c>
      <c r="Q1596" s="9">
        <v>41</v>
      </c>
      <c r="R1596" s="9" t="s">
        <v>353</v>
      </c>
      <c r="S1596" s="9" t="s">
        <v>277</v>
      </c>
      <c r="T1596" s="119" t="s">
        <v>396</v>
      </c>
      <c r="U1596" s="126" t="s">
        <v>954</v>
      </c>
      <c r="V1596" s="127">
        <v>18000</v>
      </c>
      <c r="W1596" s="17">
        <f t="shared" si="120"/>
        <v>11410907</v>
      </c>
    </row>
    <row r="1597" spans="14:23" ht="24.95" customHeight="1">
      <c r="N1597" s="9">
        <v>41</v>
      </c>
      <c r="O1597" s="16" t="str">
        <f t="shared" si="119"/>
        <v>410908انواع ورق سياه.‏</v>
      </c>
      <c r="P1597" s="115" t="s">
        <v>2044</v>
      </c>
      <c r="Q1597" s="9">
        <v>41</v>
      </c>
      <c r="R1597" s="9" t="s">
        <v>353</v>
      </c>
      <c r="S1597" s="9" t="s">
        <v>277</v>
      </c>
      <c r="T1597" s="119" t="s">
        <v>397</v>
      </c>
      <c r="U1597" s="126" t="s">
        <v>954</v>
      </c>
      <c r="V1597" s="127">
        <v>18000</v>
      </c>
      <c r="W1597" s="17">
        <f t="shared" si="120"/>
        <v>11410908</v>
      </c>
    </row>
    <row r="1598" spans="14:23" ht="24.95" customHeight="1">
      <c r="N1598" s="9">
        <v>41</v>
      </c>
      <c r="O1598" s="16" t="str">
        <f t="shared" si="119"/>
        <v>411001انواع ميل گرد ساده.‏</v>
      </c>
      <c r="P1598" s="115" t="s">
        <v>2045</v>
      </c>
      <c r="Q1598" s="9">
        <v>41</v>
      </c>
      <c r="R1598" s="9" t="s">
        <v>353</v>
      </c>
      <c r="S1598" s="9" t="s">
        <v>277</v>
      </c>
      <c r="T1598" s="119" t="s">
        <v>398</v>
      </c>
      <c r="U1598" s="126" t="s">
        <v>954</v>
      </c>
      <c r="V1598" s="127">
        <v>19700</v>
      </c>
      <c r="W1598" s="17">
        <f t="shared" si="120"/>
        <v>11411001</v>
      </c>
    </row>
    <row r="1599" spans="14:23" ht="24.95" customHeight="1">
      <c r="N1599" s="9">
        <v>41</v>
      </c>
      <c r="O1599" s="16" t="str">
        <f t="shared" si="119"/>
        <v>411002انواع ميل گردآجدار.‏</v>
      </c>
      <c r="P1599" s="115" t="s">
        <v>2046</v>
      </c>
      <c r="Q1599" s="9">
        <v>41</v>
      </c>
      <c r="R1599" s="9" t="s">
        <v>353</v>
      </c>
      <c r="S1599" s="9" t="s">
        <v>277</v>
      </c>
      <c r="T1599" s="119" t="s">
        <v>399</v>
      </c>
      <c r="U1599" s="126" t="s">
        <v>954</v>
      </c>
      <c r="V1599" s="127">
        <v>18100</v>
      </c>
      <c r="W1599" s="17">
        <f t="shared" si="120"/>
        <v>11411002</v>
      </c>
    </row>
    <row r="1600" spans="14:23" ht="24.95" customHeight="1">
      <c r="N1600" s="9">
        <v>41</v>
      </c>
      <c r="O1600" s="16" t="str">
        <f t="shared" si="119"/>
        <v>411003انواع شبكه جوشي فولادي.‏</v>
      </c>
      <c r="P1600" s="115" t="s">
        <v>2047</v>
      </c>
      <c r="Q1600" s="9">
        <v>41</v>
      </c>
      <c r="R1600" s="9" t="s">
        <v>353</v>
      </c>
      <c r="S1600" s="9" t="s">
        <v>277</v>
      </c>
      <c r="T1600" s="119" t="s">
        <v>400</v>
      </c>
      <c r="U1600" s="126" t="s">
        <v>954</v>
      </c>
      <c r="V1600" s="127">
        <v>25500</v>
      </c>
      <c r="W1600" s="17">
        <f t="shared" si="120"/>
        <v>11411003</v>
      </c>
    </row>
    <row r="1601" spans="14:23" ht="24.95" customHeight="1">
      <c r="N1601" s="9">
        <v>41</v>
      </c>
      <c r="O1601" s="163" t="str">
        <f t="shared" si="119"/>
        <v>411004انواع کابل فولادی ( برای پیش تنیدگی)</v>
      </c>
      <c r="P1601" s="156" t="s">
        <v>2388</v>
      </c>
      <c r="Q1601" s="9">
        <v>41</v>
      </c>
      <c r="R1601" s="9" t="s">
        <v>353</v>
      </c>
      <c r="S1601" s="9" t="s">
        <v>277</v>
      </c>
      <c r="T1601" s="119" t="s">
        <v>2389</v>
      </c>
      <c r="U1601" s="126" t="s">
        <v>954</v>
      </c>
      <c r="V1601" s="127">
        <v>46000</v>
      </c>
      <c r="W1601" s="17">
        <f t="shared" si="120"/>
        <v>11411004</v>
      </c>
    </row>
    <row r="1602" spans="14:23" ht="24.95" customHeight="1">
      <c r="N1602" s="9">
        <v>41</v>
      </c>
      <c r="O1602" s="16" t="str">
        <f t="shared" si="119"/>
        <v>411101انواع پروفيلهاي توخالي، پروفيل ‏Z‏ و پروفيل ‏چهارچوب.‏</v>
      </c>
      <c r="P1602" s="115" t="s">
        <v>2048</v>
      </c>
      <c r="Q1602" s="9">
        <v>41</v>
      </c>
      <c r="R1602" s="9" t="s">
        <v>353</v>
      </c>
      <c r="S1602" s="9" t="s">
        <v>277</v>
      </c>
      <c r="T1602" s="119" t="s">
        <v>401</v>
      </c>
      <c r="U1602" s="126" t="s">
        <v>954</v>
      </c>
      <c r="V1602" s="127">
        <v>17000</v>
      </c>
      <c r="W1602" s="17">
        <f t="shared" si="120"/>
        <v>11411101</v>
      </c>
    </row>
    <row r="1603" spans="14:23" ht="24.95" customHeight="1">
      <c r="N1603" s="9">
        <v>41</v>
      </c>
      <c r="O1603" s="16" t="str">
        <f t="shared" si="119"/>
        <v>411202انواع ورقهاي گالوانيزه.‏</v>
      </c>
      <c r="P1603" s="115" t="s">
        <v>2049</v>
      </c>
      <c r="Q1603" s="9">
        <v>41</v>
      </c>
      <c r="R1603" s="9" t="s">
        <v>353</v>
      </c>
      <c r="S1603" s="9" t="s">
        <v>277</v>
      </c>
      <c r="T1603" s="119" t="s">
        <v>402</v>
      </c>
      <c r="U1603" s="126" t="s">
        <v>954</v>
      </c>
      <c r="V1603" s="127">
        <v>25600</v>
      </c>
      <c r="W1603" s="17">
        <f t="shared" si="120"/>
        <v>11411202</v>
      </c>
    </row>
    <row r="1604" spans="14:23" ht="24.95" customHeight="1">
      <c r="N1604" s="9">
        <v>41</v>
      </c>
      <c r="O1604" s="16" t="str">
        <f t="shared" si="119"/>
        <v>411303انواع توري سيمي.‏</v>
      </c>
      <c r="P1604" s="115" t="s">
        <v>2050</v>
      </c>
      <c r="Q1604" s="9">
        <v>41</v>
      </c>
      <c r="R1604" s="9" t="s">
        <v>353</v>
      </c>
      <c r="S1604" s="9" t="s">
        <v>277</v>
      </c>
      <c r="T1604" s="119" t="s">
        <v>403</v>
      </c>
      <c r="U1604" s="126" t="s">
        <v>954</v>
      </c>
      <c r="V1604" s="127">
        <v>18500</v>
      </c>
      <c r="W1604" s="17">
        <f t="shared" si="120"/>
        <v>11411303</v>
      </c>
    </row>
    <row r="1605" spans="14:23" ht="24.95" customHeight="1">
      <c r="N1605" s="9">
        <v>41</v>
      </c>
      <c r="O1605" s="16" t="str">
        <f t="shared" si="119"/>
        <v>411304انواع رابيتس.‏</v>
      </c>
      <c r="P1605" s="115" t="s">
        <v>2051</v>
      </c>
      <c r="Q1605" s="9">
        <v>41</v>
      </c>
      <c r="R1605" s="9" t="s">
        <v>353</v>
      </c>
      <c r="S1605" s="9" t="s">
        <v>277</v>
      </c>
      <c r="T1605" s="119" t="s">
        <v>404</v>
      </c>
      <c r="U1605" s="126" t="s">
        <v>275</v>
      </c>
      <c r="V1605" s="127">
        <v>19900</v>
      </c>
      <c r="W1605" s="17">
        <f t="shared" si="120"/>
        <v>11411304</v>
      </c>
    </row>
    <row r="1606" spans="14:23" ht="24.95" customHeight="1">
      <c r="N1606" s="9">
        <v>41</v>
      </c>
      <c r="O1606" s="16" t="str">
        <f t="shared" si="119"/>
        <v>411405انواع پروفيل آلومينيومي.‏</v>
      </c>
      <c r="P1606" s="115" t="s">
        <v>2052</v>
      </c>
      <c r="Q1606" s="9">
        <v>41</v>
      </c>
      <c r="R1606" s="9" t="s">
        <v>353</v>
      </c>
      <c r="S1606" s="9" t="s">
        <v>277</v>
      </c>
      <c r="T1606" s="119" t="s">
        <v>405</v>
      </c>
      <c r="U1606" s="126" t="s">
        <v>954</v>
      </c>
      <c r="V1606" s="127">
        <v>105500</v>
      </c>
      <c r="W1606" s="17">
        <f t="shared" si="120"/>
        <v>11411405</v>
      </c>
    </row>
    <row r="1607" spans="14:23" ht="24.95" customHeight="1">
      <c r="N1607" s="9">
        <v>41</v>
      </c>
      <c r="O1607" s="16" t="str">
        <f t="shared" si="119"/>
        <v>411406انواع ورق آلومينيومي.‏</v>
      </c>
      <c r="P1607" s="115" t="s">
        <v>2053</v>
      </c>
      <c r="Q1607" s="9">
        <v>41</v>
      </c>
      <c r="R1607" s="9" t="s">
        <v>353</v>
      </c>
      <c r="S1607" s="9" t="s">
        <v>277</v>
      </c>
      <c r="T1607" s="119" t="s">
        <v>406</v>
      </c>
      <c r="U1607" s="126" t="s">
        <v>954</v>
      </c>
      <c r="V1607" s="127">
        <v>99200</v>
      </c>
      <c r="W1607" s="17">
        <f t="shared" si="120"/>
        <v>11411406</v>
      </c>
    </row>
    <row r="1608" spans="14:23" ht="24.95" customHeight="1">
      <c r="N1608" s="9">
        <v>41</v>
      </c>
      <c r="O1608" s="16" t="str">
        <f t="shared" si="119"/>
        <v>411407انواع در و پنجره آلومينيومي.‏</v>
      </c>
      <c r="P1608" s="115" t="s">
        <v>2054</v>
      </c>
      <c r="Q1608" s="9">
        <v>41</v>
      </c>
      <c r="R1608" s="9" t="s">
        <v>353</v>
      </c>
      <c r="S1608" s="9" t="s">
        <v>277</v>
      </c>
      <c r="T1608" s="119" t="s">
        <v>407</v>
      </c>
      <c r="U1608" s="126" t="s">
        <v>954</v>
      </c>
      <c r="V1608" s="127">
        <v>126500</v>
      </c>
      <c r="W1608" s="17">
        <f t="shared" si="120"/>
        <v>11411407</v>
      </c>
    </row>
    <row r="1609" spans="14:23" ht="24.95" customHeight="1">
      <c r="N1609" s="9">
        <v>41</v>
      </c>
      <c r="O1609" s="16" t="str">
        <f t="shared" si="119"/>
        <v>411501انواع ورقهاي صاف آزبست سيمان.‏</v>
      </c>
      <c r="P1609" s="115" t="s">
        <v>2055</v>
      </c>
      <c r="Q1609" s="9">
        <v>41</v>
      </c>
      <c r="R1609" s="9" t="s">
        <v>353</v>
      </c>
      <c r="S1609" s="9" t="s">
        <v>277</v>
      </c>
      <c r="T1609" s="119" t="s">
        <v>408</v>
      </c>
      <c r="U1609" s="126" t="s">
        <v>954</v>
      </c>
      <c r="V1609" s="127">
        <v>8310</v>
      </c>
      <c r="W1609" s="17">
        <f t="shared" si="120"/>
        <v>11411501</v>
      </c>
    </row>
    <row r="1610" spans="14:23" ht="24.95" customHeight="1">
      <c r="N1610" s="9">
        <v>41</v>
      </c>
      <c r="O1610" s="16" t="str">
        <f t="shared" si="119"/>
        <v>411502انواع ورقهاي موجدارآزبست سيمان.‏</v>
      </c>
      <c r="P1610" s="115" t="s">
        <v>2056</v>
      </c>
      <c r="Q1610" s="9">
        <v>41</v>
      </c>
      <c r="R1610" s="9" t="s">
        <v>353</v>
      </c>
      <c r="S1610" s="9" t="s">
        <v>277</v>
      </c>
      <c r="T1610" s="119" t="s">
        <v>409</v>
      </c>
      <c r="U1610" s="126" t="s">
        <v>954</v>
      </c>
      <c r="V1610" s="127">
        <v>6260</v>
      </c>
      <c r="W1610" s="17">
        <f t="shared" si="120"/>
        <v>11411502</v>
      </c>
    </row>
    <row r="1611" spans="14:23" ht="24.95" customHeight="1">
      <c r="N1611" s="9">
        <v>41</v>
      </c>
      <c r="O1611" s="16" t="str">
        <f t="shared" si="119"/>
        <v>411601انواع موزاييك سيماني ساده.‏</v>
      </c>
      <c r="P1611" s="115" t="s">
        <v>2057</v>
      </c>
      <c r="Q1611" s="9">
        <v>41</v>
      </c>
      <c r="R1611" s="9" t="s">
        <v>353</v>
      </c>
      <c r="S1611" s="9" t="s">
        <v>277</v>
      </c>
      <c r="T1611" s="119" t="s">
        <v>410</v>
      </c>
      <c r="U1611" s="126" t="s">
        <v>275</v>
      </c>
      <c r="V1611" s="127">
        <v>62300</v>
      </c>
      <c r="W1611" s="17">
        <f t="shared" si="120"/>
        <v>11411601</v>
      </c>
    </row>
    <row r="1612" spans="14:23" ht="24.95" customHeight="1">
      <c r="N1612" s="9">
        <v>41</v>
      </c>
      <c r="O1612" s="16" t="str">
        <f t="shared" si="119"/>
        <v>411602انواع موزاييك ايراني.‏</v>
      </c>
      <c r="P1612" s="115" t="s">
        <v>2058</v>
      </c>
      <c r="Q1612" s="9">
        <v>41</v>
      </c>
      <c r="R1612" s="9" t="s">
        <v>353</v>
      </c>
      <c r="S1612" s="9" t="s">
        <v>277</v>
      </c>
      <c r="T1612" s="119" t="s">
        <v>411</v>
      </c>
      <c r="U1612" s="126" t="s">
        <v>275</v>
      </c>
      <c r="V1612" s="127">
        <v>104500</v>
      </c>
      <c r="W1612" s="17">
        <f t="shared" si="120"/>
        <v>11411602</v>
      </c>
    </row>
    <row r="1613" spans="14:23" ht="24.95" customHeight="1">
      <c r="N1613" s="9">
        <v>41</v>
      </c>
      <c r="O1613" s="16" t="str">
        <f t="shared" si="119"/>
        <v>411603انواع موزاييك فرنگي.‏</v>
      </c>
      <c r="P1613" s="115" t="s">
        <v>2059</v>
      </c>
      <c r="Q1613" s="9">
        <v>41</v>
      </c>
      <c r="R1613" s="9" t="s">
        <v>353</v>
      </c>
      <c r="S1613" s="9" t="s">
        <v>277</v>
      </c>
      <c r="T1613" s="119" t="s">
        <v>412</v>
      </c>
      <c r="U1613" s="126" t="s">
        <v>275</v>
      </c>
      <c r="V1613" s="127">
        <v>91200</v>
      </c>
      <c r="W1613" s="17">
        <f t="shared" si="120"/>
        <v>11411603</v>
      </c>
    </row>
    <row r="1614" spans="14:23" ht="24.95" customHeight="1">
      <c r="N1614" s="9">
        <v>41</v>
      </c>
      <c r="O1614" s="16" t="str">
        <f t="shared" si="119"/>
        <v>411701انواع عايق‌هاي پيش ساخته رطوبتي.‏</v>
      </c>
      <c r="P1614" s="115" t="s">
        <v>2060</v>
      </c>
      <c r="Q1614" s="9">
        <v>41</v>
      </c>
      <c r="R1614" s="9" t="s">
        <v>353</v>
      </c>
      <c r="S1614" s="9" t="s">
        <v>277</v>
      </c>
      <c r="T1614" s="119" t="s">
        <v>413</v>
      </c>
      <c r="U1614" s="126" t="s">
        <v>275</v>
      </c>
      <c r="V1614" s="127">
        <v>62400</v>
      </c>
      <c r="W1614" s="17">
        <f t="shared" si="120"/>
        <v>11411701</v>
      </c>
    </row>
    <row r="1615" spans="14:23" ht="24.95" customHeight="1">
      <c r="N1615" s="9">
        <v>41</v>
      </c>
      <c r="O1615" s="16" t="str">
        <f t="shared" si="119"/>
        <v>411801انواع كاشي ديواري.‏</v>
      </c>
      <c r="P1615" s="115" t="s">
        <v>2061</v>
      </c>
      <c r="Q1615" s="9">
        <v>41</v>
      </c>
      <c r="R1615" s="9" t="s">
        <v>353</v>
      </c>
      <c r="S1615" s="9" t="s">
        <v>277</v>
      </c>
      <c r="T1615" s="119" t="s">
        <v>414</v>
      </c>
      <c r="U1615" s="126" t="s">
        <v>275</v>
      </c>
      <c r="V1615" s="127">
        <v>120500</v>
      </c>
      <c r="W1615" s="17">
        <f t="shared" si="120"/>
        <v>11411801</v>
      </c>
    </row>
    <row r="1616" spans="14:23" ht="24.95" customHeight="1">
      <c r="N1616" s="9">
        <v>41</v>
      </c>
      <c r="O1616" s="16" t="str">
        <f t="shared" si="119"/>
        <v>411802انواع كاشي كفي (سراميك).‏</v>
      </c>
      <c r="P1616" s="115" t="s">
        <v>2062</v>
      </c>
      <c r="Q1616" s="9">
        <v>41</v>
      </c>
      <c r="R1616" s="9" t="s">
        <v>353</v>
      </c>
      <c r="S1616" s="9" t="s">
        <v>277</v>
      </c>
      <c r="T1616" s="119" t="s">
        <v>415</v>
      </c>
      <c r="U1616" s="126" t="s">
        <v>275</v>
      </c>
      <c r="V1616" s="127">
        <v>102500</v>
      </c>
      <c r="W1616" s="17">
        <f t="shared" si="120"/>
        <v>11411802</v>
      </c>
    </row>
    <row r="1617" spans="14:23" ht="24.95" customHeight="1">
      <c r="N1617" s="9">
        <v>41</v>
      </c>
      <c r="O1617" s="16" t="str">
        <f t="shared" si="119"/>
        <v>411901تراورس خارجي.‏</v>
      </c>
      <c r="P1617" s="115" t="s">
        <v>2063</v>
      </c>
      <c r="Q1617" s="9">
        <v>41</v>
      </c>
      <c r="R1617" s="9" t="s">
        <v>353</v>
      </c>
      <c r="S1617" s="9" t="s">
        <v>277</v>
      </c>
      <c r="T1617" s="119" t="s">
        <v>416</v>
      </c>
      <c r="U1617" s="126" t="s">
        <v>905</v>
      </c>
      <c r="V1617" s="127">
        <v>10584000</v>
      </c>
      <c r="W1617" s="17">
        <f t="shared" si="120"/>
        <v>11411901</v>
      </c>
    </row>
    <row r="1618" spans="14:23" ht="24.95" customHeight="1">
      <c r="N1618" s="9">
        <v>41</v>
      </c>
      <c r="O1618" s="16" t="str">
        <f t="shared" si="119"/>
        <v>411902تخته نراد خارجي.‏</v>
      </c>
      <c r="P1618" s="115" t="s">
        <v>2064</v>
      </c>
      <c r="Q1618" s="9">
        <v>41</v>
      </c>
      <c r="R1618" s="9" t="s">
        <v>353</v>
      </c>
      <c r="S1618" s="9" t="s">
        <v>277</v>
      </c>
      <c r="T1618" s="119" t="s">
        <v>417</v>
      </c>
      <c r="U1618" s="126" t="s">
        <v>905</v>
      </c>
      <c r="V1618" s="127">
        <v>10584000</v>
      </c>
      <c r="W1618" s="17">
        <f t="shared" si="120"/>
        <v>11411902</v>
      </c>
    </row>
    <row r="1619" spans="14:23" ht="24.95" customHeight="1">
      <c r="N1619" s="9">
        <v>41</v>
      </c>
      <c r="O1619" s="16" t="str">
        <f t="shared" si="119"/>
        <v>412001تراورس ايراني.‏</v>
      </c>
      <c r="P1619" s="115" t="s">
        <v>2065</v>
      </c>
      <c r="Q1619" s="9">
        <v>41</v>
      </c>
      <c r="R1619" s="9" t="s">
        <v>353</v>
      </c>
      <c r="S1619" s="9" t="s">
        <v>277</v>
      </c>
      <c r="T1619" s="119" t="s">
        <v>418</v>
      </c>
      <c r="U1619" s="126" t="s">
        <v>905</v>
      </c>
      <c r="V1619" s="127">
        <v>6084000</v>
      </c>
      <c r="W1619" s="17">
        <f t="shared" si="120"/>
        <v>11412001</v>
      </c>
    </row>
    <row r="1620" spans="14:23" ht="24.95" customHeight="1">
      <c r="N1620" s="9">
        <v>41</v>
      </c>
      <c r="O1620" s="16" t="str">
        <f t="shared" si="119"/>
        <v>412002تخته و الوار ايراني.‏</v>
      </c>
      <c r="P1620" s="115" t="s">
        <v>2066</v>
      </c>
      <c r="Q1620" s="9">
        <v>41</v>
      </c>
      <c r="R1620" s="9" t="s">
        <v>353</v>
      </c>
      <c r="S1620" s="9" t="s">
        <v>277</v>
      </c>
      <c r="T1620" s="119" t="s">
        <v>419</v>
      </c>
      <c r="U1620" s="126" t="s">
        <v>905</v>
      </c>
      <c r="V1620" s="127">
        <v>6084000</v>
      </c>
      <c r="W1620" s="17">
        <f t="shared" si="120"/>
        <v>11412002</v>
      </c>
    </row>
    <row r="1621" spans="14:23" ht="24.95" customHeight="1">
      <c r="N1621" s="9">
        <v>41</v>
      </c>
      <c r="O1621" s="16" t="str">
        <f t="shared" si="119"/>
        <v>412101انواع فيبر.‏</v>
      </c>
      <c r="P1621" s="115" t="s">
        <v>2067</v>
      </c>
      <c r="Q1621" s="9">
        <v>41</v>
      </c>
      <c r="R1621" s="9" t="s">
        <v>353</v>
      </c>
      <c r="S1621" s="9" t="s">
        <v>277</v>
      </c>
      <c r="T1621" s="119" t="s">
        <v>420</v>
      </c>
      <c r="U1621" s="126" t="s">
        <v>905</v>
      </c>
      <c r="V1621" s="127">
        <v>10084000</v>
      </c>
      <c r="W1621" s="17">
        <f t="shared" si="120"/>
        <v>11412101</v>
      </c>
    </row>
    <row r="1622" spans="14:23" ht="24.95" customHeight="1">
      <c r="N1622" s="9">
        <v>41</v>
      </c>
      <c r="O1622" s="16" t="str">
        <f t="shared" si="119"/>
        <v>412201انواع نئوپان.‏</v>
      </c>
      <c r="P1622" s="115" t="s">
        <v>2068</v>
      </c>
      <c r="Q1622" s="9">
        <v>41</v>
      </c>
      <c r="R1622" s="9" t="s">
        <v>353</v>
      </c>
      <c r="S1622" s="9" t="s">
        <v>277</v>
      </c>
      <c r="T1622" s="119" t="s">
        <v>421</v>
      </c>
      <c r="U1622" s="126" t="s">
        <v>905</v>
      </c>
      <c r="V1622" s="127">
        <v>5594500</v>
      </c>
      <c r="W1622" s="17">
        <f t="shared" si="120"/>
        <v>11412201</v>
      </c>
    </row>
    <row r="1623" spans="14:23" ht="24.95" customHeight="1">
      <c r="N1623" s="9">
        <v>41</v>
      </c>
      <c r="O1623" s="16" t="str">
        <f t="shared" si="119"/>
        <v>412301انواع تخته سه لايي ايراني.‏</v>
      </c>
      <c r="P1623" s="115" t="s">
        <v>2069</v>
      </c>
      <c r="Q1623" s="9">
        <v>41</v>
      </c>
      <c r="R1623" s="9" t="s">
        <v>353</v>
      </c>
      <c r="S1623" s="9" t="s">
        <v>277</v>
      </c>
      <c r="T1623" s="119" t="s">
        <v>422</v>
      </c>
      <c r="U1623" s="126" t="s">
        <v>905</v>
      </c>
      <c r="V1623" s="127">
        <v>37584000</v>
      </c>
      <c r="W1623" s="17">
        <f t="shared" si="120"/>
        <v>11412301</v>
      </c>
    </row>
    <row r="1624" spans="14:23" ht="24.95" customHeight="1">
      <c r="N1624" s="9">
        <v>41</v>
      </c>
      <c r="O1624" s="16" t="str">
        <f t="shared" si="119"/>
        <v>412401انواع قير.‏</v>
      </c>
      <c r="P1624" s="115" t="s">
        <v>2070</v>
      </c>
      <c r="Q1624" s="9">
        <v>41</v>
      </c>
      <c r="R1624" s="9" t="s">
        <v>353</v>
      </c>
      <c r="S1624" s="9" t="s">
        <v>277</v>
      </c>
      <c r="T1624" s="119" t="s">
        <v>423</v>
      </c>
      <c r="U1624" s="126" t="s">
        <v>954</v>
      </c>
      <c r="V1624" s="127">
        <v>13700</v>
      </c>
      <c r="W1624" s="17">
        <f t="shared" si="120"/>
        <v>11412401</v>
      </c>
    </row>
    <row r="1625" spans="14:23" ht="24.95" customHeight="1">
      <c r="N1625" s="9">
        <v>41</v>
      </c>
      <c r="O1625" s="16" t="str">
        <f t="shared" si="119"/>
        <v>412501انواع درچوبي پيش ساخته.‏</v>
      </c>
      <c r="P1625" s="115" t="s">
        <v>2071</v>
      </c>
      <c r="Q1625" s="9">
        <v>41</v>
      </c>
      <c r="R1625" s="9" t="s">
        <v>353</v>
      </c>
      <c r="S1625" s="9" t="s">
        <v>277</v>
      </c>
      <c r="T1625" s="119" t="s">
        <v>424</v>
      </c>
      <c r="U1625" s="126" t="s">
        <v>275</v>
      </c>
      <c r="V1625" s="127">
        <v>183500</v>
      </c>
      <c r="W1625" s="17">
        <f t="shared" si="120"/>
        <v>11412501</v>
      </c>
    </row>
    <row r="1626" spans="14:23" ht="24.95" customHeight="1">
      <c r="N1626" s="9">
        <v>41</v>
      </c>
      <c r="O1626" s="16" t="str">
        <f t="shared" si="119"/>
        <v>412502انواع چهارچوب چوبي.‏</v>
      </c>
      <c r="P1626" s="115" t="s">
        <v>2072</v>
      </c>
      <c r="Q1626" s="9">
        <v>41</v>
      </c>
      <c r="R1626" s="9" t="s">
        <v>353</v>
      </c>
      <c r="S1626" s="9" t="s">
        <v>277</v>
      </c>
      <c r="T1626" s="119" t="s">
        <v>425</v>
      </c>
      <c r="U1626" s="126" t="s">
        <v>2252</v>
      </c>
      <c r="V1626" s="127">
        <v>143000</v>
      </c>
      <c r="W1626" s="17">
        <f t="shared" si="120"/>
        <v>11412502</v>
      </c>
    </row>
    <row r="1627" spans="14:23" ht="24.95" customHeight="1">
      <c r="N1627" s="9">
        <v>41</v>
      </c>
      <c r="O1627" s="16" t="str">
        <f t="shared" si="119"/>
        <v>412601انواع كف پوش پلاستيكي.‏</v>
      </c>
      <c r="P1627" s="115" t="s">
        <v>2073</v>
      </c>
      <c r="Q1627" s="9">
        <v>41</v>
      </c>
      <c r="R1627" s="9" t="s">
        <v>353</v>
      </c>
      <c r="S1627" s="9" t="s">
        <v>277</v>
      </c>
      <c r="T1627" s="119" t="s">
        <v>426</v>
      </c>
      <c r="U1627" s="126" t="s">
        <v>275</v>
      </c>
      <c r="V1627" s="127">
        <v>162500</v>
      </c>
      <c r="W1627" s="17">
        <f t="shared" si="120"/>
        <v>11412601</v>
      </c>
    </row>
    <row r="1628" spans="14:23" ht="24.95" customHeight="1">
      <c r="N1628" s="9">
        <v>41</v>
      </c>
      <c r="O1628" s="16" t="str">
        <f t="shared" si="119"/>
        <v>412701انواع كف پوش لاستيكي.‏</v>
      </c>
      <c r="P1628" s="115" t="s">
        <v>2074</v>
      </c>
      <c r="Q1628" s="9">
        <v>41</v>
      </c>
      <c r="R1628" s="9" t="s">
        <v>353</v>
      </c>
      <c r="S1628" s="9" t="s">
        <v>277</v>
      </c>
      <c r="T1628" s="119" t="s">
        <v>427</v>
      </c>
      <c r="U1628" s="126" t="s">
        <v>275</v>
      </c>
      <c r="V1628" s="127">
        <v>227500</v>
      </c>
      <c r="W1628" s="17">
        <f t="shared" si="120"/>
        <v>11412701</v>
      </c>
    </row>
    <row r="1629" spans="14:23" ht="24.95" customHeight="1">
      <c r="N1629" s="9">
        <v>41</v>
      </c>
      <c r="O1629" s="16" t="str">
        <f t="shared" si="119"/>
        <v>412801انواع پوكه.‏</v>
      </c>
      <c r="P1629" s="115" t="s">
        <v>2075</v>
      </c>
      <c r="Q1629" s="9">
        <v>41</v>
      </c>
      <c r="R1629" s="9" t="s">
        <v>353</v>
      </c>
      <c r="S1629" s="9" t="s">
        <v>277</v>
      </c>
      <c r="T1629" s="119" t="s">
        <v>428</v>
      </c>
      <c r="U1629" s="126" t="s">
        <v>2253</v>
      </c>
      <c r="V1629" s="127">
        <v>163500</v>
      </c>
      <c r="W1629" s="17">
        <f t="shared" si="120"/>
        <v>11412801</v>
      </c>
    </row>
    <row r="1630" spans="14:23" ht="24.95" customHeight="1">
      <c r="N1630" s="9">
        <v>41</v>
      </c>
      <c r="O1630" s="16" t="str">
        <f t="shared" si="119"/>
        <v>412901انواع چتايي.‏</v>
      </c>
      <c r="P1630" s="156" t="s">
        <v>2076</v>
      </c>
      <c r="Q1630" s="9">
        <v>41</v>
      </c>
      <c r="R1630" s="9" t="s">
        <v>353</v>
      </c>
      <c r="S1630" s="18"/>
      <c r="T1630" s="119" t="s">
        <v>429</v>
      </c>
      <c r="U1630" s="126" t="s">
        <v>275</v>
      </c>
      <c r="V1630" s="127">
        <v>11500</v>
      </c>
      <c r="W1630" s="17">
        <f t="shared" si="120"/>
        <v>11412901</v>
      </c>
    </row>
    <row r="1631" spans="14:23" ht="24.95" customHeight="1">
      <c r="N1631" s="9">
        <v>41</v>
      </c>
      <c r="O1631" s="16" t="str">
        <f t="shared" si="119"/>
        <v>413001انواع شيشه به‌ضخامت 3 ميليمتر و كمتر.‏</v>
      </c>
      <c r="P1631" s="156" t="s">
        <v>2077</v>
      </c>
      <c r="Q1631" s="9">
        <v>41</v>
      </c>
      <c r="R1631" s="9" t="s">
        <v>353</v>
      </c>
      <c r="T1631" s="119" t="s">
        <v>430</v>
      </c>
      <c r="U1631" s="126" t="s">
        <v>275</v>
      </c>
      <c r="V1631" s="127">
        <v>89200</v>
      </c>
      <c r="W1631" s="17">
        <f t="shared" si="120"/>
        <v>11413001</v>
      </c>
    </row>
    <row r="1632" spans="14:23" ht="24.95" customHeight="1">
      <c r="N1632" s="9">
        <v>41</v>
      </c>
      <c r="O1632" s="16" t="str">
        <f t="shared" si="119"/>
        <v>413002انواع شيشه به‌ضخامت 4 ميليمتر.‏</v>
      </c>
      <c r="P1632" s="156" t="s">
        <v>2078</v>
      </c>
      <c r="Q1632" s="9">
        <v>41</v>
      </c>
      <c r="R1632" s="9" t="s">
        <v>353</v>
      </c>
      <c r="T1632" s="119" t="s">
        <v>431</v>
      </c>
      <c r="U1632" s="126" t="s">
        <v>275</v>
      </c>
      <c r="V1632" s="127">
        <v>104000</v>
      </c>
      <c r="W1632" s="17">
        <f t="shared" si="120"/>
        <v>11413002</v>
      </c>
    </row>
    <row r="1633" spans="14:23" ht="24.95" customHeight="1">
      <c r="N1633" s="9">
        <v>41</v>
      </c>
      <c r="O1633" s="16" t="str">
        <f t="shared" si="119"/>
        <v>413003انواع شيشه به‌ضخامت 6 ميليمتر و بيشتر.‏</v>
      </c>
      <c r="P1633" s="156" t="s">
        <v>2079</v>
      </c>
      <c r="Q1633" s="9">
        <v>41</v>
      </c>
      <c r="R1633" s="9" t="s">
        <v>353</v>
      </c>
      <c r="T1633" s="119" t="s">
        <v>432</v>
      </c>
      <c r="U1633" s="126" t="s">
        <v>275</v>
      </c>
      <c r="V1633" s="127">
        <v>171500</v>
      </c>
      <c r="W1633" s="17">
        <f t="shared" si="120"/>
        <v>11413003</v>
      </c>
    </row>
    <row r="1634" spans="14:23" ht="24.95" customHeight="1">
      <c r="N1634" s="9">
        <v>41</v>
      </c>
      <c r="O1634" s="16" t="str">
        <f t="shared" si="119"/>
        <v>413101انواع رنگ روغني.‏</v>
      </c>
      <c r="P1634" s="156" t="s">
        <v>2080</v>
      </c>
      <c r="Q1634" s="9">
        <v>41</v>
      </c>
      <c r="R1634" s="9" t="s">
        <v>353</v>
      </c>
      <c r="T1634" s="119" t="s">
        <v>433</v>
      </c>
      <c r="U1634" s="126" t="s">
        <v>954</v>
      </c>
      <c r="V1634" s="127">
        <v>86300</v>
      </c>
      <c r="W1634" s="17">
        <f t="shared" si="120"/>
        <v>11413101</v>
      </c>
    </row>
    <row r="1635" spans="14:23" ht="24.95" customHeight="1">
      <c r="N1635" s="9">
        <v>41</v>
      </c>
      <c r="O1635" s="16" t="str">
        <f t="shared" si="119"/>
        <v>413102انواع رنگ پلاستيك.‏</v>
      </c>
      <c r="P1635" s="156" t="s">
        <v>2081</v>
      </c>
      <c r="Q1635" s="9">
        <v>41</v>
      </c>
      <c r="R1635" s="9" t="s">
        <v>353</v>
      </c>
      <c r="T1635" s="119" t="s">
        <v>434</v>
      </c>
      <c r="U1635" s="126" t="s">
        <v>954</v>
      </c>
      <c r="V1635" s="127">
        <v>52000</v>
      </c>
      <c r="W1635" s="17">
        <f t="shared" si="120"/>
        <v>11413102</v>
      </c>
    </row>
    <row r="1636" spans="14:23" ht="24.95" customHeight="1">
      <c r="N1636" s="5" t="s">
        <v>2261</v>
      </c>
      <c r="O1636" s="5" t="str">
        <f t="shared" si="119"/>
        <v>500001سقف کاذب کناف</v>
      </c>
      <c r="P1636" s="142">
        <v>500001</v>
      </c>
      <c r="Q1636" s="5">
        <v>50</v>
      </c>
      <c r="R1636" s="5" t="s">
        <v>2256</v>
      </c>
      <c r="T1636" s="5" t="s">
        <v>2257</v>
      </c>
      <c r="U1636" s="141" t="s">
        <v>275</v>
      </c>
      <c r="V1636" s="161">
        <v>500000</v>
      </c>
      <c r="W1636" s="17">
        <f t="shared" si="120"/>
        <v>11500001</v>
      </c>
    </row>
    <row r="1637" spans="14:23" ht="24.95" customHeight="1">
      <c r="N1637" s="5" t="s">
        <v>2261</v>
      </c>
      <c r="O1637" s="5" t="str">
        <f t="shared" si="119"/>
        <v>500002دری وال 10 سانتیمتری</v>
      </c>
      <c r="P1637" s="142">
        <v>500002</v>
      </c>
      <c r="Q1637" s="5">
        <v>50</v>
      </c>
      <c r="R1637" s="5" t="s">
        <v>2256</v>
      </c>
      <c r="T1637" s="5" t="s">
        <v>2258</v>
      </c>
      <c r="U1637" s="141" t="s">
        <v>275</v>
      </c>
      <c r="V1637" s="160">
        <v>500000</v>
      </c>
      <c r="W1637" s="17">
        <f t="shared" si="120"/>
        <v>11500002</v>
      </c>
    </row>
    <row r="1638" spans="14:23" ht="24.95" customHeight="1">
      <c r="N1638" s="5" t="s">
        <v>2261</v>
      </c>
      <c r="O1638" s="5" t="str">
        <f t="shared" si="119"/>
        <v>500003دری وال 15 سانتیمتری</v>
      </c>
      <c r="P1638" s="142">
        <v>500003</v>
      </c>
      <c r="Q1638" s="5">
        <v>50</v>
      </c>
      <c r="R1638" s="5" t="s">
        <v>2256</v>
      </c>
      <c r="T1638" s="5" t="s">
        <v>2259</v>
      </c>
      <c r="U1638" s="141" t="s">
        <v>275</v>
      </c>
      <c r="V1638" s="160">
        <v>600000</v>
      </c>
      <c r="W1638" s="17">
        <f t="shared" si="120"/>
        <v>11500003</v>
      </c>
    </row>
    <row r="1639" spans="14:23" ht="24.95" customHeight="1">
      <c r="N1639" s="5" t="s">
        <v>2261</v>
      </c>
      <c r="O1639" s="5" t="str">
        <f t="shared" ref="O1639:O1649" si="121">CONCATENATE(P1639,T1639)</f>
        <v>500004دری وال 20 سانتیمتری</v>
      </c>
      <c r="P1639" s="142">
        <v>500004</v>
      </c>
      <c r="Q1639" s="5">
        <v>50</v>
      </c>
      <c r="R1639" s="5" t="s">
        <v>2256</v>
      </c>
      <c r="T1639" s="5" t="s">
        <v>2260</v>
      </c>
      <c r="U1639" s="141" t="s">
        <v>275</v>
      </c>
      <c r="V1639" s="160">
        <v>700000</v>
      </c>
      <c r="W1639" s="17">
        <f t="shared" si="120"/>
        <v>11500004</v>
      </c>
    </row>
    <row r="1640" spans="14:23" ht="24.95" customHeight="1">
      <c r="N1640" s="5" t="s">
        <v>2261</v>
      </c>
      <c r="O1640" s="5" t="str">
        <f t="shared" si="121"/>
        <v>500005پنجره آلومینیومی دورال</v>
      </c>
      <c r="P1640" s="142">
        <v>500005</v>
      </c>
      <c r="Q1640" s="5">
        <v>50</v>
      </c>
      <c r="R1640" s="5" t="s">
        <v>2256</v>
      </c>
      <c r="T1640" s="5" t="s">
        <v>2266</v>
      </c>
      <c r="U1640" s="141" t="s">
        <v>954</v>
      </c>
      <c r="V1640" s="160">
        <v>300000</v>
      </c>
      <c r="W1640" s="17">
        <f t="shared" si="120"/>
        <v>11500005</v>
      </c>
    </row>
    <row r="1641" spans="14:23" ht="24.95" customHeight="1">
      <c r="N1641" s="5" t="s">
        <v>2261</v>
      </c>
      <c r="O1641" s="5" t="str">
        <f t="shared" si="121"/>
        <v>500006سقف کاذب لوکسالون آلومینیومی</v>
      </c>
      <c r="P1641" s="142">
        <v>500006</v>
      </c>
      <c r="Q1641" s="5">
        <v>50</v>
      </c>
      <c r="R1641" s="5" t="s">
        <v>2256</v>
      </c>
      <c r="T1641" s="5" t="s">
        <v>2262</v>
      </c>
      <c r="U1641" s="141" t="s">
        <v>275</v>
      </c>
      <c r="V1641" s="160">
        <v>600000</v>
      </c>
      <c r="W1641" s="5">
        <f t="shared" si="120"/>
        <v>11500006</v>
      </c>
    </row>
    <row r="1642" spans="14:23" ht="24.95" customHeight="1">
      <c r="N1642" s="5" t="s">
        <v>2261</v>
      </c>
      <c r="O1642" s="5" t="str">
        <f t="shared" si="121"/>
        <v>500007سقف کاذب لوکسالون آکوستیک قابل شستشو</v>
      </c>
      <c r="P1642" s="142">
        <v>500007</v>
      </c>
      <c r="Q1642" s="5">
        <v>50</v>
      </c>
      <c r="R1642" s="5" t="s">
        <v>2256</v>
      </c>
      <c r="T1642" s="148" t="s">
        <v>2263</v>
      </c>
      <c r="U1642" s="141" t="s">
        <v>275</v>
      </c>
      <c r="V1642" s="160">
        <v>650000</v>
      </c>
      <c r="W1642" s="5">
        <f t="shared" si="120"/>
        <v>11500007</v>
      </c>
    </row>
    <row r="1643" spans="14:23" ht="24.95" customHeight="1">
      <c r="N1643" s="5" t="s">
        <v>2261</v>
      </c>
      <c r="O1643" s="5" t="str">
        <f t="shared" si="121"/>
        <v>500008تهیه و نصب در از HPL</v>
      </c>
      <c r="P1643" s="142">
        <v>500008</v>
      </c>
      <c r="Q1643" s="5">
        <v>50</v>
      </c>
      <c r="R1643" s="5" t="s">
        <v>2256</v>
      </c>
      <c r="T1643" s="5" t="s">
        <v>2264</v>
      </c>
      <c r="U1643" s="141" t="s">
        <v>275</v>
      </c>
      <c r="V1643" s="160">
        <v>550000</v>
      </c>
      <c r="W1643" s="5">
        <f t="shared" si="120"/>
        <v>11500008</v>
      </c>
    </row>
    <row r="1644" spans="14:23" ht="24.95" customHeight="1">
      <c r="N1644" s="5" t="s">
        <v>2261</v>
      </c>
      <c r="O1644" s="5" t="str">
        <f t="shared" si="121"/>
        <v>500009تهیه و نصب نرده استیل</v>
      </c>
      <c r="P1644" s="142">
        <v>500009</v>
      </c>
      <c r="Q1644" s="5">
        <v>50</v>
      </c>
      <c r="R1644" s="5" t="s">
        <v>2256</v>
      </c>
      <c r="T1644" s="5" t="s">
        <v>2265</v>
      </c>
      <c r="U1644" s="141" t="s">
        <v>2252</v>
      </c>
      <c r="V1644" s="160">
        <v>500000</v>
      </c>
      <c r="W1644" s="5">
        <f t="shared" si="120"/>
        <v>11500009</v>
      </c>
    </row>
    <row r="1645" spans="14:23" ht="24.95" customHeight="1">
      <c r="N1645" s="5" t="s">
        <v>2261</v>
      </c>
      <c r="O1645" s="5" t="str">
        <f t="shared" si="121"/>
        <v>500010درب ضدآتش</v>
      </c>
      <c r="P1645" s="142">
        <v>500010</v>
      </c>
      <c r="Q1645" s="5">
        <v>50</v>
      </c>
      <c r="R1645" s="5" t="s">
        <v>2256</v>
      </c>
      <c r="T1645" s="5" t="s">
        <v>2267</v>
      </c>
      <c r="U1645" s="141" t="s">
        <v>490</v>
      </c>
      <c r="V1645" s="160">
        <v>5000000</v>
      </c>
      <c r="W1645" s="5">
        <f t="shared" si="120"/>
        <v>11500010</v>
      </c>
    </row>
    <row r="1646" spans="14:23" ht="24.95" customHeight="1">
      <c r="N1646" s="5" t="s">
        <v>2261</v>
      </c>
      <c r="O1646" s="5" t="str">
        <f t="shared" si="121"/>
        <v>500011درب آلومینیومی برقی</v>
      </c>
      <c r="P1646" s="142">
        <v>500011</v>
      </c>
      <c r="Q1646" s="5">
        <v>50</v>
      </c>
      <c r="R1646" s="5" t="s">
        <v>2256</v>
      </c>
      <c r="T1646" s="5" t="s">
        <v>2268</v>
      </c>
      <c r="U1646" s="141" t="s">
        <v>490</v>
      </c>
      <c r="V1646" s="160">
        <v>10000000</v>
      </c>
      <c r="W1646" s="5">
        <f t="shared" si="120"/>
        <v>11500011</v>
      </c>
    </row>
    <row r="1647" spans="14:23" ht="24.95" customHeight="1">
      <c r="N1647" s="5" t="s">
        <v>2261</v>
      </c>
      <c r="O1647" s="5" t="str">
        <f t="shared" si="121"/>
        <v>500012درب اتوماتیک استیل</v>
      </c>
      <c r="P1647" s="142">
        <v>500012</v>
      </c>
      <c r="Q1647" s="5">
        <v>50</v>
      </c>
      <c r="R1647" s="5" t="s">
        <v>2256</v>
      </c>
      <c r="T1647" s="5" t="s">
        <v>2269</v>
      </c>
      <c r="U1647" s="141" t="s">
        <v>490</v>
      </c>
      <c r="V1647" s="160">
        <v>50000000</v>
      </c>
      <c r="W1647" s="5">
        <f t="shared" si="120"/>
        <v>11500012</v>
      </c>
    </row>
    <row r="1648" spans="14:23" ht="24.95" customHeight="1">
      <c r="N1648" s="5" t="s">
        <v>2261</v>
      </c>
      <c r="O1648" s="5" t="str">
        <f t="shared" si="121"/>
        <v>500013سنگ مصنوعی</v>
      </c>
      <c r="P1648" s="142">
        <v>500013</v>
      </c>
      <c r="Q1648" s="5">
        <v>50</v>
      </c>
      <c r="R1648" s="5" t="s">
        <v>2256</v>
      </c>
      <c r="T1648" s="5" t="s">
        <v>2270</v>
      </c>
      <c r="U1648" s="141" t="s">
        <v>2271</v>
      </c>
      <c r="V1648" s="160">
        <v>400000</v>
      </c>
      <c r="W1648" s="5">
        <f t="shared" si="120"/>
        <v>11500013</v>
      </c>
    </row>
    <row r="1649" spans="14:23" ht="24.95" customHeight="1">
      <c r="N1649" s="5" t="s">
        <v>2261</v>
      </c>
      <c r="O1649" s="5" t="str">
        <f t="shared" si="121"/>
        <v>500014 درب پانلی HPL</v>
      </c>
      <c r="P1649" s="142">
        <v>500014</v>
      </c>
      <c r="Q1649" s="5">
        <v>50</v>
      </c>
      <c r="R1649" s="5" t="s">
        <v>2256</v>
      </c>
      <c r="T1649" s="5" t="s">
        <v>2272</v>
      </c>
      <c r="U1649" s="141" t="s">
        <v>2271</v>
      </c>
      <c r="V1649" s="160">
        <v>400000</v>
      </c>
      <c r="W1649" s="5">
        <f t="shared" si="120"/>
        <v>11500014</v>
      </c>
    </row>
    <row r="1650" spans="14:23" ht="24.95" customHeight="1">
      <c r="P1650" s="142"/>
    </row>
  </sheetData>
  <protectedRanges>
    <protectedRange sqref="M1" name="Range1_1_2"/>
  </protectedRanges>
  <dataConsolidate/>
  <mergeCells count="115">
    <mergeCell ref="B321:G321"/>
    <mergeCell ref="B323:G323"/>
    <mergeCell ref="B311:G311"/>
    <mergeCell ref="B313:G313"/>
    <mergeCell ref="B314:G314"/>
    <mergeCell ref="B316:G316"/>
    <mergeCell ref="B317:G317"/>
    <mergeCell ref="B320:G320"/>
    <mergeCell ref="B305:G305"/>
    <mergeCell ref="B310:G310"/>
    <mergeCell ref="B300:G300"/>
    <mergeCell ref="B304:G304"/>
    <mergeCell ref="B296:G296"/>
    <mergeCell ref="B285:G285"/>
    <mergeCell ref="B293:G293"/>
    <mergeCell ref="B281:G281"/>
    <mergeCell ref="B275:G275"/>
    <mergeCell ref="B280:G280"/>
    <mergeCell ref="B284:G284"/>
    <mergeCell ref="B294:G294"/>
    <mergeCell ref="B299:G299"/>
    <mergeCell ref="B235:G235"/>
    <mergeCell ref="B236:G236"/>
    <mergeCell ref="B238:G238"/>
    <mergeCell ref="B239:G239"/>
    <mergeCell ref="B274:G274"/>
    <mergeCell ref="B253:G253"/>
    <mergeCell ref="B254:G254"/>
    <mergeCell ref="B259:G259"/>
    <mergeCell ref="B260:G260"/>
    <mergeCell ref="B224:G224"/>
    <mergeCell ref="B231:G231"/>
    <mergeCell ref="B214:G214"/>
    <mergeCell ref="B223:G223"/>
    <mergeCell ref="B227:G227"/>
    <mergeCell ref="B230:G230"/>
    <mergeCell ref="B226:G226"/>
    <mergeCell ref="B215:G215"/>
    <mergeCell ref="B219:G219"/>
    <mergeCell ref="B210:G210"/>
    <mergeCell ref="B218:G218"/>
    <mergeCell ref="B193:G193"/>
    <mergeCell ref="B179:G179"/>
    <mergeCell ref="B187:G187"/>
    <mergeCell ref="B188:G188"/>
    <mergeCell ref="B194:G194"/>
    <mergeCell ref="B196:G196"/>
    <mergeCell ref="B197:G197"/>
    <mergeCell ref="B201:G201"/>
    <mergeCell ref="B202:G202"/>
    <mergeCell ref="B205:G205"/>
    <mergeCell ref="B206:G206"/>
    <mergeCell ref="B209:G209"/>
    <mergeCell ref="B161:G161"/>
    <mergeCell ref="B175:G175"/>
    <mergeCell ref="B160:G160"/>
    <mergeCell ref="B171:G171"/>
    <mergeCell ref="B174:G174"/>
    <mergeCell ref="B170:G170"/>
    <mergeCell ref="B178:G178"/>
    <mergeCell ref="B130:G130"/>
    <mergeCell ref="B138:G138"/>
    <mergeCell ref="B135:G135"/>
    <mergeCell ref="B137:G137"/>
    <mergeCell ref="B131:G131"/>
    <mergeCell ref="B134:G134"/>
    <mergeCell ref="B114:G114"/>
    <mergeCell ref="B116:G116"/>
    <mergeCell ref="B117:G117"/>
    <mergeCell ref="B119:G119"/>
    <mergeCell ref="B120:G120"/>
    <mergeCell ref="B122:G122"/>
    <mergeCell ref="B123:G123"/>
    <mergeCell ref="B127:G127"/>
    <mergeCell ref="B128:G128"/>
    <mergeCell ref="B109:G109"/>
    <mergeCell ref="B113:G113"/>
    <mergeCell ref="B78:G78"/>
    <mergeCell ref="B79:G79"/>
    <mergeCell ref="B82:G82"/>
    <mergeCell ref="B83:G83"/>
    <mergeCell ref="B94:G94"/>
    <mergeCell ref="B95:G95"/>
    <mergeCell ref="B98:G98"/>
    <mergeCell ref="B99:G99"/>
    <mergeCell ref="B103:G103"/>
    <mergeCell ref="B104:G104"/>
    <mergeCell ref="B49:G49"/>
    <mergeCell ref="B50:G50"/>
    <mergeCell ref="B58:G58"/>
    <mergeCell ref="B59:G59"/>
    <mergeCell ref="B61:G61"/>
    <mergeCell ref="B62:G62"/>
    <mergeCell ref="B64:G64"/>
    <mergeCell ref="B65:G65"/>
    <mergeCell ref="B108:G108"/>
    <mergeCell ref="B26:G26"/>
    <mergeCell ref="B34:G34"/>
    <mergeCell ref="B35:G35"/>
    <mergeCell ref="B43:G43"/>
    <mergeCell ref="B44:G44"/>
    <mergeCell ref="B25:G25"/>
    <mergeCell ref="J1:K1"/>
    <mergeCell ref="J2:K2"/>
    <mergeCell ref="M1:N4"/>
    <mergeCell ref="B23:G23"/>
    <mergeCell ref="A1:B1"/>
    <mergeCell ref="C1:H1"/>
    <mergeCell ref="C2:H2"/>
    <mergeCell ref="B5:G5"/>
    <mergeCell ref="B13:G13"/>
    <mergeCell ref="B14:G14"/>
    <mergeCell ref="B22:G22"/>
    <mergeCell ref="C3:H3"/>
    <mergeCell ref="A2:B2"/>
  </mergeCells>
  <dataValidations count="17">
    <dataValidation type="list" allowBlank="1" showInputMessage="1" showErrorMessage="1" sqref="B14:G14 B5:G5">
      <formula1>$O$590:$O$606</formula1>
    </dataValidation>
    <dataValidation type="list" allowBlank="1" showInputMessage="1" showErrorMessage="1" sqref="B26:G26">
      <formula1>$O$683:$O$715</formula1>
    </dataValidation>
    <dataValidation type="list" allowBlank="1" showInputMessage="1" showErrorMessage="1" sqref="B175:G175 B131:G131 B135:G135 B138:G138 B161:G161 B171:G171">
      <formula1>$O$811:$O$885</formula1>
    </dataValidation>
    <dataValidation type="list" allowBlank="1" showInputMessage="1" showErrorMessage="1" sqref="B206:G206 B202:G202 B197:G197">
      <formula1>$O$1009:$O$1022</formula1>
    </dataValidation>
    <dataValidation type="list" allowBlank="1" showInputMessage="1" showErrorMessage="1" sqref="B215:G215 B219:G219 B224:G224 B227:G227 B231:G231 B210:G210">
      <formula1>$O$1085:$O$1138</formula1>
    </dataValidation>
    <dataValidation type="list" allowBlank="1" showInputMessage="1" showErrorMessage="1" sqref="B236:G236">
      <formula1>$O$1139:$O$1177</formula1>
    </dataValidation>
    <dataValidation type="list" allowBlank="1" showInputMessage="1" showErrorMessage="1" sqref="B239:G239 B254:G254 B260:G260 B275:G275 B281:G281">
      <formula1>$O$1178:$O$1239</formula1>
    </dataValidation>
    <dataValidation type="list" allowBlank="1" showInputMessage="1" showErrorMessage="1" sqref="B294:G294 B285:G285">
      <formula1>$O$1300:$O$1322</formula1>
    </dataValidation>
    <dataValidation type="list" allowBlank="1" showInputMessage="1" showErrorMessage="1" sqref="B296:G296">
      <formula1>$O$1323:$O$1342</formula1>
    </dataValidation>
    <dataValidation type="list" allowBlank="1" showInputMessage="1" showErrorMessage="1" sqref="B300:G300">
      <formula1>$O$1343:$O$1399</formula1>
    </dataValidation>
    <dataValidation type="list" allowBlank="1" showInputMessage="1" showErrorMessage="1" sqref="B305:G305">
      <formula1>$O$1452:$O$1481</formula1>
    </dataValidation>
    <dataValidation type="list" allowBlank="1" showInputMessage="1" showErrorMessage="1" sqref="B311:G311 B317:G317 B314:G314">
      <formula1>$O$1482:$O$1514</formula1>
    </dataValidation>
    <dataValidation type="list" allowBlank="1" showInputMessage="1" showErrorMessage="1" sqref="B321:G321">
      <formula1>$O$1542:$O$1554</formula1>
    </dataValidation>
    <dataValidation type="list" allowBlank="1" showInputMessage="1" showErrorMessage="1" sqref="B23:G23">
      <formula1>$O$607:$O$651</formula1>
    </dataValidation>
    <dataValidation type="list" allowBlank="1" showInputMessage="1" showErrorMessage="1" sqref="B35:G35 B79:G79 B65:G65 B62:G62 B59:G59 B50:G50 B44:G44">
      <formula1>$O$750:$O$773</formula1>
    </dataValidation>
    <dataValidation type="list" allowBlank="1" showInputMessage="1" showErrorMessage="1" sqref="B83:G83 B128:G128 B123:G123 B120:G120 B117:G117 B114:G114 B109:G109 B104:G104 B99:G99 B95:G95">
      <formula1>$O$774:$O$810</formula1>
    </dataValidation>
    <dataValidation type="list" allowBlank="1" showInputMessage="1" showErrorMessage="1" sqref="B179:G179 B194:G194 B188:G188">
      <formula1>$O$958:$O$1008</formula1>
    </dataValidation>
  </dataValidations>
  <printOptions horizontalCentered="1"/>
  <pageMargins left="0.39370078740157483" right="0.39370078740157483" top="0.98425196850393704" bottom="0.59055118110236227" header="0.74803149606299213" footer="0.51181102362204722"/>
  <pageSetup paperSize="9" scale="99" fitToHeight="0" orientation="landscape" verticalDpi="300" r:id="rId1"/>
  <headerFooter scaleWithDoc="0" alignWithMargins="0">
    <oddHeader xml:space="preserve">&amp;L&amp;"B Badr,Bold"&amp;12صفحه &amp;P از &amp;N صفحه    </oddHeader>
    <oddFooter>&amp;Lhttp://analyze.blogfa.com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خلاصه مالی</vt:lpstr>
      <vt:lpstr>ابنیه</vt:lpstr>
      <vt:lpstr>متره ابنیه</vt:lpstr>
      <vt:lpstr>ابنیه!Print_Area</vt:lpstr>
      <vt:lpstr>'خلاصه مالی'!Print_Area</vt:lpstr>
      <vt:lpstr>'متره ابنیه'!Print_Area</vt:lpstr>
      <vt:lpstr>ابنیه!Print_Titles</vt:lpstr>
      <vt:lpstr>'متره ابنیه'!Print_Titles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MRT www.Win2Farsi.com</cp:lastModifiedBy>
  <cp:lastPrinted>2016-07-02T08:38:34Z</cp:lastPrinted>
  <dcterms:created xsi:type="dcterms:W3CDTF">2008-11-22T22:20:10Z</dcterms:created>
  <dcterms:modified xsi:type="dcterms:W3CDTF">2016-07-03T16:01:07Z</dcterms:modified>
</cp:coreProperties>
</file>