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00" activeTab="0"/>
  </bookViews>
  <sheets>
    <sheet name="Takhir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shakhes</author>
  </authors>
  <commentList>
    <comment ref="D19" authorId="0">
      <text>
        <r>
          <rPr>
            <sz val="8"/>
            <rFont val="Tahoma"/>
            <family val="0"/>
          </rPr>
          <t xml:space="preserve">منظور از دوره صورت وضعیت تعداد روزهای مابین تاریخ ارسال صورت وضعیت با صورت وضعیت قبلی می باشد. 
</t>
        </r>
      </text>
    </comment>
    <comment ref="F19" authorId="0">
      <text>
        <r>
          <rPr>
            <b/>
            <sz val="8"/>
            <rFont val="Tahoma"/>
            <family val="0"/>
          </rPr>
          <t>مبلغ ناخالص ویژه صورت وضعیت بدون کسورات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دوره مابین ارسال صورت وضعیت تا تاریخ دریافت چک از کارفرما 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<sst xmlns="http://schemas.openxmlformats.org/spreadsheetml/2006/main" count="55" uniqueCount="41">
  <si>
    <t>شماره صورت وضعيت</t>
  </si>
  <si>
    <t>تاريخ ارسال ص.و</t>
  </si>
  <si>
    <t>تاريخ پرداخت</t>
  </si>
  <si>
    <t>مدت مجاز طبق شرايط عمومي</t>
  </si>
  <si>
    <t>دوره صورت وضعيت(t)</t>
  </si>
  <si>
    <t>مدت مجاز جهت پرداخت</t>
  </si>
  <si>
    <t>مبلغ صورت وضعيت(V)</t>
  </si>
  <si>
    <t>مدت اوليه پيمان(T)</t>
  </si>
  <si>
    <t>مبلغ اوليه پيمان(P)</t>
  </si>
  <si>
    <t>دوره پرداخت</t>
  </si>
  <si>
    <t>مدت تاخير در پرداخت(ө)</t>
  </si>
  <si>
    <t>مدت تمديد</t>
  </si>
  <si>
    <t>شماره پيش پرداخت</t>
  </si>
  <si>
    <t>تاريخ ارسال ضمانت نامه</t>
  </si>
  <si>
    <t>تفاضل تاريخ آخرين صورت وضعيت و تاريخ دريافت اولين پيش پرداخت(t)</t>
  </si>
  <si>
    <t>تاريخ آخرين صورت وضعيت</t>
  </si>
  <si>
    <t>تاريخ دريافت پيش پرداخت</t>
  </si>
  <si>
    <t>تاريخ پايان تجهيز كارگاه</t>
  </si>
  <si>
    <t>مدت تمديد به علت تاخير در پرداخت صورت وضعيت :</t>
  </si>
  <si>
    <t>مدت تمديد به علت تاخير در پيش پرداخت :</t>
  </si>
  <si>
    <t>1388/10/09</t>
  </si>
  <si>
    <t>1388/11/21</t>
  </si>
  <si>
    <t>1388/09/10</t>
  </si>
  <si>
    <t>جمع مدت تمدید قرارداد به علت تاخیر در پرداختها(روز)</t>
  </si>
  <si>
    <t>1388/12/09</t>
  </si>
  <si>
    <t>1388/11/28</t>
  </si>
  <si>
    <t>1388/12/27</t>
  </si>
  <si>
    <t>1389/01/09</t>
  </si>
  <si>
    <t>1388/11/10</t>
  </si>
  <si>
    <t>1388/11/20</t>
  </si>
  <si>
    <t>مبلغ کارکرد آخرین صورت وضعیت</t>
  </si>
  <si>
    <t>1389/01/18</t>
  </si>
  <si>
    <t>1389/02/15</t>
  </si>
  <si>
    <t>تاخیر در پرداخت پیش پرداختها</t>
  </si>
  <si>
    <t>1389/01/30</t>
  </si>
  <si>
    <t>1389/03/04</t>
  </si>
  <si>
    <t>سلولهایی که با رنگ زرد مشخص شده اند به صورت خودکار محاسبه می گردند.</t>
  </si>
  <si>
    <t>توجه:</t>
  </si>
  <si>
    <t>تاخیر در پرداخت صورت وضعیتها</t>
  </si>
  <si>
    <t xml:space="preserve">برای دیدن توضیحات ستونها کافیست ماوس را  بر روی عنوان ستون قرار دهید. </t>
  </si>
  <si>
    <t>برای نمونه فرم تکمیل گردیده است.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</si>
</sst>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0.0"/>
  </numFmts>
  <fonts count="50">
    <font>
      <sz val="10"/>
      <name val="Arial"/>
      <family val="0"/>
    </font>
    <font>
      <b/>
      <sz val="12"/>
      <name val="B Mitra"/>
      <family val="0"/>
    </font>
    <font>
      <sz val="8"/>
      <name val="Arial"/>
      <family val="0"/>
    </font>
    <font>
      <b/>
      <sz val="14"/>
      <name val="B Mitr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 Mitra"/>
      <family val="0"/>
    </font>
    <font>
      <sz val="10"/>
      <name val="B Mitra"/>
      <family val="0"/>
    </font>
    <font>
      <b/>
      <sz val="11"/>
      <name val="B Mitra"/>
      <family val="0"/>
    </font>
    <font>
      <sz val="11"/>
      <name val="B Mitra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2"/>
      <name val="B Mitra"/>
      <family val="0"/>
    </font>
    <font>
      <b/>
      <sz val="28"/>
      <color indexed="10"/>
      <name val="B Mitra"/>
      <family val="0"/>
    </font>
    <font>
      <sz val="14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readingOrder="2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wrapText="1" readingOrder="2"/>
    </xf>
    <xf numFmtId="1" fontId="1" fillId="32" borderId="10" xfId="0" applyNumberFormat="1" applyFont="1" applyFill="1" applyBorder="1" applyAlignment="1" applyProtection="1">
      <alignment horizontal="center" vertical="center" wrapText="1"/>
      <protection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rightToLeft="1" tabSelected="1" zoomScalePageLayoutView="0" workbookViewId="0" topLeftCell="A1">
      <selection activeCell="A6" sqref="A6:IV6"/>
    </sheetView>
  </sheetViews>
  <sheetFormatPr defaultColWidth="9.140625" defaultRowHeight="12.75"/>
  <cols>
    <col min="1" max="1" width="11.8515625" style="1" customWidth="1"/>
    <col min="2" max="2" width="14.7109375" style="1" customWidth="1"/>
    <col min="3" max="3" width="7.57421875" style="1" customWidth="1"/>
    <col min="4" max="4" width="12.7109375" style="1" customWidth="1"/>
    <col min="5" max="5" width="13.28125" style="1" customWidth="1"/>
    <col min="6" max="6" width="16.57421875" style="1" customWidth="1"/>
    <col min="7" max="7" width="13.421875" style="1" customWidth="1"/>
    <col min="8" max="8" width="16.00390625" style="1" bestFit="1" customWidth="1"/>
    <col min="9" max="9" width="8.421875" style="1" customWidth="1"/>
    <col min="10" max="10" width="12.00390625" style="1" customWidth="1"/>
    <col min="11" max="11" width="6.8515625" style="2" customWidth="1"/>
    <col min="12" max="12" width="7.421875" style="1" customWidth="1"/>
    <col min="13" max="15" width="9.140625" style="1" customWidth="1"/>
    <col min="16" max="16" width="13.421875" style="1" customWidth="1"/>
    <col min="17" max="17" width="9.140625" style="1" customWidth="1"/>
    <col min="18" max="18" width="15.00390625" style="1" customWidth="1"/>
    <col min="19" max="16384" width="9.140625" style="1" customWidth="1"/>
  </cols>
  <sheetData>
    <row r="1" ht="73.5">
      <c r="A1" s="14" t="s">
        <v>37</v>
      </c>
    </row>
    <row r="2" ht="21.75" customHeight="1"/>
    <row r="3" ht="18">
      <c r="A3" s="13" t="s">
        <v>39</v>
      </c>
    </row>
    <row r="4" spans="1:12" ht="27" customHeight="1">
      <c r="A4" s="13" t="s">
        <v>36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ht="24" customHeight="1">
      <c r="A5" s="13" t="s">
        <v>40</v>
      </c>
    </row>
    <row r="6" spans="1:4" ht="31.5" customHeight="1">
      <c r="A6" s="41" t="s">
        <v>33</v>
      </c>
      <c r="B6" s="41"/>
      <c r="C6" s="41"/>
      <c r="D6" s="41"/>
    </row>
    <row r="7" spans="1:12" ht="37.5" customHeight="1">
      <c r="A7" s="28" t="s">
        <v>12</v>
      </c>
      <c r="B7" s="3" t="s">
        <v>13</v>
      </c>
      <c r="C7" s="19" t="s">
        <v>17</v>
      </c>
      <c r="D7" s="19" t="s">
        <v>15</v>
      </c>
      <c r="E7" s="19" t="s">
        <v>16</v>
      </c>
      <c r="F7" s="28" t="s">
        <v>3</v>
      </c>
      <c r="G7" s="19" t="s">
        <v>30</v>
      </c>
      <c r="H7" s="45" t="s">
        <v>14</v>
      </c>
      <c r="I7" s="19" t="s">
        <v>7</v>
      </c>
      <c r="J7" s="19" t="s">
        <v>8</v>
      </c>
      <c r="K7" s="19" t="s">
        <v>10</v>
      </c>
      <c r="L7" s="26" t="s">
        <v>11</v>
      </c>
    </row>
    <row r="8" spans="1:12" ht="34.5" customHeight="1">
      <c r="A8" s="28"/>
      <c r="B8" s="3" t="s">
        <v>2</v>
      </c>
      <c r="C8" s="20"/>
      <c r="D8" s="20"/>
      <c r="E8" s="20"/>
      <c r="F8" s="28"/>
      <c r="G8" s="20"/>
      <c r="H8" s="45"/>
      <c r="I8" s="20"/>
      <c r="J8" s="20"/>
      <c r="K8" s="20"/>
      <c r="L8" s="27"/>
    </row>
    <row r="9" spans="1:12" ht="18" customHeight="1">
      <c r="A9" s="28">
        <v>1</v>
      </c>
      <c r="B9" s="4" t="s">
        <v>22</v>
      </c>
      <c r="C9" s="29"/>
      <c r="D9" s="28"/>
      <c r="E9" s="28" t="s">
        <v>28</v>
      </c>
      <c r="F9" s="28">
        <v>10</v>
      </c>
      <c r="G9" s="28"/>
      <c r="H9" s="33"/>
      <c r="I9" s="19"/>
      <c r="J9" s="17"/>
      <c r="K9" s="26">
        <v>50</v>
      </c>
      <c r="L9" s="24">
        <f>0.9*K9</f>
        <v>45</v>
      </c>
    </row>
    <row r="10" spans="1:12" ht="15.75" customHeight="1">
      <c r="A10" s="28"/>
      <c r="B10" s="3" t="s">
        <v>28</v>
      </c>
      <c r="C10" s="30"/>
      <c r="D10" s="28"/>
      <c r="E10" s="28"/>
      <c r="F10" s="28"/>
      <c r="G10" s="28"/>
      <c r="H10" s="33"/>
      <c r="I10" s="20"/>
      <c r="J10" s="18"/>
      <c r="K10" s="27"/>
      <c r="L10" s="25"/>
    </row>
    <row r="11" spans="1:12" ht="15.75" customHeight="1">
      <c r="A11" s="28">
        <v>2</v>
      </c>
      <c r="B11" s="4" t="s">
        <v>22</v>
      </c>
      <c r="C11" s="29"/>
      <c r="D11" s="28" t="s">
        <v>20</v>
      </c>
      <c r="E11" s="28" t="s">
        <v>29</v>
      </c>
      <c r="F11" s="28">
        <v>10</v>
      </c>
      <c r="G11" s="31">
        <v>923076522</v>
      </c>
      <c r="H11" s="33">
        <v>31</v>
      </c>
      <c r="I11" s="19">
        <v>180</v>
      </c>
      <c r="J11" s="34">
        <v>5960865619</v>
      </c>
      <c r="K11" s="26">
        <v>60</v>
      </c>
      <c r="L11" s="24">
        <f>((G11*I11)/(H11*J11))*K11</f>
        <v>53.94987408790971</v>
      </c>
    </row>
    <row r="12" spans="1:12" ht="15.75" customHeight="1">
      <c r="A12" s="28"/>
      <c r="B12" s="3" t="s">
        <v>29</v>
      </c>
      <c r="C12" s="30"/>
      <c r="D12" s="28"/>
      <c r="E12" s="28"/>
      <c r="F12" s="28"/>
      <c r="G12" s="32"/>
      <c r="H12" s="33"/>
      <c r="I12" s="20"/>
      <c r="J12" s="35"/>
      <c r="K12" s="27"/>
      <c r="L12" s="25"/>
    </row>
    <row r="13" spans="1:12" ht="15.75" customHeight="1">
      <c r="A13" s="28">
        <v>3</v>
      </c>
      <c r="B13" s="4" t="s">
        <v>31</v>
      </c>
      <c r="C13" s="29"/>
      <c r="D13" s="28" t="s">
        <v>25</v>
      </c>
      <c r="E13" s="28" t="s">
        <v>32</v>
      </c>
      <c r="F13" s="28">
        <v>10</v>
      </c>
      <c r="G13" s="31">
        <v>3217652280</v>
      </c>
      <c r="H13" s="33">
        <v>77</v>
      </c>
      <c r="I13" s="19">
        <v>180</v>
      </c>
      <c r="J13" s="34">
        <v>5960865619</v>
      </c>
      <c r="K13" s="26">
        <v>17</v>
      </c>
      <c r="L13" s="24">
        <f>((G13*I13)/(H13*J13))*K13</f>
        <v>21.451638995762266</v>
      </c>
    </row>
    <row r="14" spans="1:12" ht="31.5">
      <c r="A14" s="28"/>
      <c r="B14" s="3" t="s">
        <v>32</v>
      </c>
      <c r="C14" s="30"/>
      <c r="D14" s="28"/>
      <c r="E14" s="28"/>
      <c r="F14" s="28"/>
      <c r="G14" s="32"/>
      <c r="H14" s="33"/>
      <c r="I14" s="20"/>
      <c r="J14" s="35"/>
      <c r="K14" s="27"/>
      <c r="L14" s="25"/>
    </row>
    <row r="15" spans="8:12" ht="22.5" customHeight="1">
      <c r="H15" s="42" t="s">
        <v>19</v>
      </c>
      <c r="I15" s="43"/>
      <c r="J15" s="43"/>
      <c r="K15" s="44"/>
      <c r="L15" s="7">
        <f>SUM(L9:L14)</f>
        <v>120.40151308367197</v>
      </c>
    </row>
    <row r="16" spans="8:12" ht="22.5" customHeight="1">
      <c r="H16" s="5"/>
      <c r="I16" s="5"/>
      <c r="J16" s="5"/>
      <c r="K16" s="5"/>
      <c r="L16" s="9"/>
    </row>
    <row r="17" spans="1:11" ht="16.5" customHeight="1">
      <c r="A17" s="40" t="s">
        <v>38</v>
      </c>
      <c r="B17" s="40"/>
      <c r="C17" s="40"/>
      <c r="D17" s="40"/>
      <c r="E17" s="40"/>
      <c r="F17" s="38"/>
      <c r="G17" s="38"/>
      <c r="H17" s="38"/>
      <c r="I17" s="38"/>
      <c r="J17" s="38"/>
      <c r="K17" s="38"/>
    </row>
    <row r="18" spans="1:11" ht="16.5" customHeight="1">
      <c r="A18" s="41"/>
      <c r="B18" s="41"/>
      <c r="C18" s="41"/>
      <c r="D18" s="41"/>
      <c r="E18" s="41"/>
      <c r="F18" s="39"/>
      <c r="G18" s="39"/>
      <c r="H18" s="39"/>
      <c r="I18" s="39"/>
      <c r="J18" s="39"/>
      <c r="K18" s="39"/>
    </row>
    <row r="19" spans="1:11" ht="36" customHeight="1">
      <c r="A19" s="28" t="s">
        <v>0</v>
      </c>
      <c r="B19" s="3" t="s">
        <v>1</v>
      </c>
      <c r="C19" s="37" t="s">
        <v>3</v>
      </c>
      <c r="D19" s="28" t="s">
        <v>4</v>
      </c>
      <c r="E19" s="28" t="s">
        <v>5</v>
      </c>
      <c r="F19" s="28" t="s">
        <v>6</v>
      </c>
      <c r="G19" s="28" t="s">
        <v>7</v>
      </c>
      <c r="H19" s="28" t="s">
        <v>8</v>
      </c>
      <c r="I19" s="28" t="s">
        <v>9</v>
      </c>
      <c r="J19" s="28" t="s">
        <v>10</v>
      </c>
      <c r="K19" s="33" t="s">
        <v>11</v>
      </c>
    </row>
    <row r="20" spans="1:11" ht="27" customHeight="1">
      <c r="A20" s="28"/>
      <c r="B20" s="3" t="s">
        <v>2</v>
      </c>
      <c r="C20" s="37"/>
      <c r="D20" s="28"/>
      <c r="E20" s="28"/>
      <c r="F20" s="28"/>
      <c r="G20" s="28"/>
      <c r="H20" s="28"/>
      <c r="I20" s="28"/>
      <c r="J20" s="28"/>
      <c r="K20" s="33"/>
    </row>
    <row r="21" spans="1:11" ht="18.75" customHeight="1">
      <c r="A21" s="21">
        <v>1</v>
      </c>
      <c r="B21" s="4" t="s">
        <v>20</v>
      </c>
      <c r="C21" s="28">
        <v>20</v>
      </c>
      <c r="D21" s="28">
        <v>30</v>
      </c>
      <c r="E21" s="23">
        <f>IF(D21&lt;=30,20,(D21/30)*20)</f>
        <v>20</v>
      </c>
      <c r="F21" s="36">
        <v>461538261</v>
      </c>
      <c r="G21" s="28">
        <v>180</v>
      </c>
      <c r="H21" s="17">
        <v>5960865619</v>
      </c>
      <c r="I21" s="19">
        <v>42</v>
      </c>
      <c r="J21" s="15">
        <f>I21-E21</f>
        <v>22</v>
      </c>
      <c r="K21" s="15">
        <f>(F21/D21)*(G21/H21)*J21</f>
        <v>10.220503924431783</v>
      </c>
    </row>
    <row r="22" spans="1:11" ht="18.75" customHeight="1">
      <c r="A22" s="22"/>
      <c r="B22" s="3" t="s">
        <v>21</v>
      </c>
      <c r="C22" s="28"/>
      <c r="D22" s="28"/>
      <c r="E22" s="23"/>
      <c r="F22" s="36"/>
      <c r="G22" s="28"/>
      <c r="H22" s="18"/>
      <c r="I22" s="20"/>
      <c r="J22" s="16"/>
      <c r="K22" s="15"/>
    </row>
    <row r="23" spans="1:11" ht="18.75" customHeight="1">
      <c r="A23" s="21">
        <v>2</v>
      </c>
      <c r="B23" s="3" t="s">
        <v>20</v>
      </c>
      <c r="C23" s="19">
        <v>20</v>
      </c>
      <c r="D23" s="19">
        <v>30</v>
      </c>
      <c r="E23" s="23">
        <f>IF(D23&lt;=30,20,(D23/30)*20)</f>
        <v>20</v>
      </c>
      <c r="F23" s="36">
        <v>461538261</v>
      </c>
      <c r="G23" s="28">
        <v>180</v>
      </c>
      <c r="H23" s="17">
        <v>5960865619</v>
      </c>
      <c r="I23" s="19">
        <v>60</v>
      </c>
      <c r="J23" s="15">
        <f>I23-E23</f>
        <v>40</v>
      </c>
      <c r="K23" s="15">
        <f>(F23/D23)*(G23/H23)*J23</f>
        <v>18.58273440805779</v>
      </c>
    </row>
    <row r="24" spans="1:11" ht="18.75" customHeight="1">
      <c r="A24" s="22"/>
      <c r="B24" s="3" t="s">
        <v>24</v>
      </c>
      <c r="C24" s="20"/>
      <c r="D24" s="20"/>
      <c r="E24" s="23"/>
      <c r="F24" s="36"/>
      <c r="G24" s="28"/>
      <c r="H24" s="18"/>
      <c r="I24" s="20"/>
      <c r="J24" s="16"/>
      <c r="K24" s="15"/>
    </row>
    <row r="25" spans="1:11" ht="18.75" customHeight="1">
      <c r="A25" s="21">
        <v>3</v>
      </c>
      <c r="B25" s="3" t="s">
        <v>25</v>
      </c>
      <c r="C25" s="19">
        <v>20</v>
      </c>
      <c r="D25" s="19">
        <v>49</v>
      </c>
      <c r="E25" s="23">
        <f>IF(D25&lt;=30,20,(D25/30)*20)</f>
        <v>32.666666666666664</v>
      </c>
      <c r="F25" s="17">
        <v>1459519356</v>
      </c>
      <c r="G25" s="19">
        <v>180</v>
      </c>
      <c r="H25" s="17">
        <v>5960865619</v>
      </c>
      <c r="I25" s="19">
        <v>29</v>
      </c>
      <c r="J25" s="15">
        <f>I25-E25</f>
        <v>-3.6666666666666643</v>
      </c>
      <c r="K25" s="15">
        <f>(F25/D25)*(G25/H25)*J25</f>
        <v>-3.2979827760886153</v>
      </c>
    </row>
    <row r="26" spans="1:11" ht="18" customHeight="1">
      <c r="A26" s="22"/>
      <c r="B26" s="3" t="s">
        <v>26</v>
      </c>
      <c r="C26" s="20"/>
      <c r="D26" s="20"/>
      <c r="E26" s="23"/>
      <c r="F26" s="18"/>
      <c r="G26" s="20"/>
      <c r="H26" s="18"/>
      <c r="I26" s="20"/>
      <c r="J26" s="16"/>
      <c r="K26" s="15"/>
    </row>
    <row r="27" spans="1:11" ht="17.25" customHeight="1">
      <c r="A27" s="21">
        <v>4</v>
      </c>
      <c r="B27" s="3" t="s">
        <v>25</v>
      </c>
      <c r="C27" s="19">
        <v>20</v>
      </c>
      <c r="D27" s="19">
        <v>49</v>
      </c>
      <c r="E27" s="23">
        <f>IF(D27&lt;=30,20,(D27/30)*20)</f>
        <v>32.666666666666664</v>
      </c>
      <c r="F27" s="17">
        <v>588641402</v>
      </c>
      <c r="G27" s="19">
        <v>180</v>
      </c>
      <c r="H27" s="17">
        <v>5960865619</v>
      </c>
      <c r="I27" s="19">
        <v>40</v>
      </c>
      <c r="J27" s="15">
        <f>I27-E27</f>
        <v>7.333333333333336</v>
      </c>
      <c r="K27" s="15">
        <f>(289476798/D27)*(G27/H27)*J27</f>
        <v>1.308224505494375</v>
      </c>
    </row>
    <row r="28" spans="1:11" ht="15" customHeight="1">
      <c r="A28" s="22"/>
      <c r="B28" s="3" t="s">
        <v>27</v>
      </c>
      <c r="C28" s="20"/>
      <c r="D28" s="20"/>
      <c r="E28" s="23"/>
      <c r="F28" s="18"/>
      <c r="G28" s="20"/>
      <c r="H28" s="18"/>
      <c r="I28" s="20"/>
      <c r="J28" s="16"/>
      <c r="K28" s="15"/>
    </row>
    <row r="29" spans="1:11" ht="17.25" customHeight="1">
      <c r="A29" s="21">
        <v>5</v>
      </c>
      <c r="B29" s="3" t="s">
        <v>34</v>
      </c>
      <c r="C29" s="19">
        <v>20</v>
      </c>
      <c r="D29" s="19">
        <v>61</v>
      </c>
      <c r="E29" s="23">
        <f>IF(D29&lt;=30,20,(D29/30)*20)</f>
        <v>40.666666666666664</v>
      </c>
      <c r="F29" s="17">
        <v>1001299596</v>
      </c>
      <c r="G29" s="19">
        <v>180</v>
      </c>
      <c r="H29" s="17">
        <v>5960865619</v>
      </c>
      <c r="I29" s="19">
        <v>36</v>
      </c>
      <c r="J29" s="15">
        <f>I29-E29</f>
        <v>-4.666666666666664</v>
      </c>
      <c r="K29" s="15">
        <f>(289476798/D29)*(G29/H29)*J29</f>
        <v>-0.6687347323167961</v>
      </c>
    </row>
    <row r="30" spans="1:11" ht="17.25" customHeight="1">
      <c r="A30" s="22"/>
      <c r="B30" s="3" t="s">
        <v>35</v>
      </c>
      <c r="C30" s="20"/>
      <c r="D30" s="20"/>
      <c r="E30" s="23"/>
      <c r="F30" s="18"/>
      <c r="G30" s="20"/>
      <c r="H30" s="18"/>
      <c r="I30" s="20"/>
      <c r="J30" s="16"/>
      <c r="K30" s="15"/>
    </row>
    <row r="31" spans="2:11" ht="18.75" customHeight="1">
      <c r="B31" s="6"/>
      <c r="G31" s="20" t="s">
        <v>18</v>
      </c>
      <c r="H31" s="20"/>
      <c r="I31" s="20"/>
      <c r="J31" s="20"/>
      <c r="K31" s="7">
        <f>SUM(K21:K30)</f>
        <v>26.144745329578534</v>
      </c>
    </row>
    <row r="32" spans="2:11" ht="6" customHeight="1">
      <c r="B32" s="6"/>
      <c r="G32" s="5"/>
      <c r="H32" s="5"/>
      <c r="I32" s="5"/>
      <c r="J32" s="5"/>
      <c r="K32" s="9"/>
    </row>
    <row r="33" spans="7:11" ht="12" customHeight="1">
      <c r="G33" s="5"/>
      <c r="H33" s="5"/>
      <c r="I33" s="5"/>
      <c r="J33" s="5"/>
      <c r="K33" s="9"/>
    </row>
    <row r="34" spans="7:12" ht="42.75" customHeight="1">
      <c r="G34" s="5"/>
      <c r="H34" s="28" t="s">
        <v>23</v>
      </c>
      <c r="I34" s="28"/>
      <c r="J34" s="28"/>
      <c r="K34" s="28"/>
      <c r="L34" s="8">
        <f>L15+K31</f>
        <v>146.5462584132505</v>
      </c>
    </row>
    <row r="35" spans="7:11" ht="22.5">
      <c r="G35" s="5"/>
      <c r="H35" s="5"/>
      <c r="I35" s="5"/>
      <c r="J35" s="5"/>
      <c r="K35" s="9"/>
    </row>
    <row r="36" ht="25.5" customHeight="1">
      <c r="F36" s="10"/>
    </row>
    <row r="43" spans="1:7" ht="18.75">
      <c r="A43" s="5"/>
      <c r="B43" s="5"/>
      <c r="C43" s="5"/>
      <c r="D43" s="5"/>
      <c r="E43" s="5"/>
      <c r="F43" s="5"/>
      <c r="G43" s="5"/>
    </row>
    <row r="44" spans="1:7" ht="18.75">
      <c r="A44" s="5"/>
      <c r="B44" s="5"/>
      <c r="C44" s="5"/>
      <c r="D44" s="5"/>
      <c r="E44" s="5"/>
      <c r="F44" s="5"/>
      <c r="G44" s="5"/>
    </row>
    <row r="45" spans="1:7" ht="18.75">
      <c r="A45" s="5"/>
      <c r="B45" s="5"/>
      <c r="C45" s="5"/>
      <c r="D45" s="5"/>
      <c r="E45" s="5"/>
      <c r="F45" s="5"/>
      <c r="G45" s="5"/>
    </row>
    <row r="46" spans="1:7" ht="18.75">
      <c r="A46" s="5"/>
      <c r="B46" s="5"/>
      <c r="C46" s="12"/>
      <c r="D46" s="12"/>
      <c r="E46" s="5"/>
      <c r="F46" s="5"/>
      <c r="G46" s="5"/>
    </row>
    <row r="47" spans="1:7" ht="18.75">
      <c r="A47" s="5"/>
      <c r="B47" s="5"/>
      <c r="C47" s="12"/>
      <c r="D47" s="12"/>
      <c r="E47" s="5"/>
      <c r="F47" s="5"/>
      <c r="G47" s="5"/>
    </row>
    <row r="48" spans="1:7" ht="18.75">
      <c r="A48" s="5"/>
      <c r="B48" s="5"/>
      <c r="C48" s="12"/>
      <c r="D48" s="12"/>
      <c r="E48" s="5"/>
      <c r="F48" s="5"/>
      <c r="G48" s="5"/>
    </row>
    <row r="49" spans="1:7" ht="18.75">
      <c r="A49" s="5"/>
      <c r="B49" s="11"/>
      <c r="C49" s="11"/>
      <c r="D49" s="11"/>
      <c r="E49" s="11"/>
      <c r="F49" s="5"/>
      <c r="G49" s="5"/>
    </row>
    <row r="50" spans="1:7" ht="18.75">
      <c r="A50" s="5"/>
      <c r="B50" s="5"/>
      <c r="C50" s="5"/>
      <c r="D50" s="5"/>
      <c r="E50" s="5"/>
      <c r="F50" s="5"/>
      <c r="G50" s="5"/>
    </row>
    <row r="51" spans="1:7" ht="18.75">
      <c r="A51" s="5"/>
      <c r="B51" s="5"/>
      <c r="C51" s="5"/>
      <c r="D51" s="5"/>
      <c r="E51" s="5"/>
      <c r="F51" s="5"/>
      <c r="G51" s="5"/>
    </row>
    <row r="52" spans="1:7" ht="18.75">
      <c r="A52" s="5"/>
      <c r="B52" s="5"/>
      <c r="C52" s="5"/>
      <c r="D52" s="5"/>
      <c r="E52" s="5"/>
      <c r="F52" s="5"/>
      <c r="G52" s="5"/>
    </row>
  </sheetData>
  <sheetProtection/>
  <mergeCells count="110">
    <mergeCell ref="D7:D8"/>
    <mergeCell ref="G7:G8"/>
    <mergeCell ref="A6:D6"/>
    <mergeCell ref="A11:A12"/>
    <mergeCell ref="C11:C12"/>
    <mergeCell ref="D11:D12"/>
    <mergeCell ref="A9:A10"/>
    <mergeCell ref="C9:C10"/>
    <mergeCell ref="D9:D10"/>
    <mergeCell ref="A7:A8"/>
    <mergeCell ref="C7:C8"/>
    <mergeCell ref="F7:F8"/>
    <mergeCell ref="E11:E12"/>
    <mergeCell ref="I27:I28"/>
    <mergeCell ref="F11:F12"/>
    <mergeCell ref="H11:H12"/>
    <mergeCell ref="I11:I12"/>
    <mergeCell ref="I7:I8"/>
    <mergeCell ref="E9:E10"/>
    <mergeCell ref="H7:H8"/>
    <mergeCell ref="E7:E8"/>
    <mergeCell ref="K9:K10"/>
    <mergeCell ref="J7:J8"/>
    <mergeCell ref="K7:K8"/>
    <mergeCell ref="A27:A28"/>
    <mergeCell ref="C27:C28"/>
    <mergeCell ref="D27:D28"/>
    <mergeCell ref="E27:E28"/>
    <mergeCell ref="F27:F28"/>
    <mergeCell ref="G27:G28"/>
    <mergeCell ref="H27:H28"/>
    <mergeCell ref="H34:K34"/>
    <mergeCell ref="A25:A26"/>
    <mergeCell ref="C25:C26"/>
    <mergeCell ref="D25:D26"/>
    <mergeCell ref="E25:E26"/>
    <mergeCell ref="J27:J28"/>
    <mergeCell ref="F25:F26"/>
    <mergeCell ref="G25:G26"/>
    <mergeCell ref="K25:K26"/>
    <mergeCell ref="K27:K28"/>
    <mergeCell ref="K21:K22"/>
    <mergeCell ref="J21:J22"/>
    <mergeCell ref="K19:K20"/>
    <mergeCell ref="I9:I10"/>
    <mergeCell ref="J9:J10"/>
    <mergeCell ref="F9:F10"/>
    <mergeCell ref="H9:H10"/>
    <mergeCell ref="H15:K15"/>
    <mergeCell ref="G9:G10"/>
    <mergeCell ref="G11:G12"/>
    <mergeCell ref="H19:H20"/>
    <mergeCell ref="I19:I20"/>
    <mergeCell ref="J19:J20"/>
    <mergeCell ref="F17:K18"/>
    <mergeCell ref="A17:E18"/>
    <mergeCell ref="A21:A22"/>
    <mergeCell ref="C21:C22"/>
    <mergeCell ref="D21:D22"/>
    <mergeCell ref="E21:E22"/>
    <mergeCell ref="A19:A20"/>
    <mergeCell ref="C19:C20"/>
    <mergeCell ref="D19:D20"/>
    <mergeCell ref="E19:E20"/>
    <mergeCell ref="F19:F20"/>
    <mergeCell ref="F21:F22"/>
    <mergeCell ref="G21:G22"/>
    <mergeCell ref="G19:G20"/>
    <mergeCell ref="F23:F24"/>
    <mergeCell ref="G23:G24"/>
    <mergeCell ref="H23:H24"/>
    <mergeCell ref="I23:I24"/>
    <mergeCell ref="A23:A24"/>
    <mergeCell ref="C23:C24"/>
    <mergeCell ref="D23:D24"/>
    <mergeCell ref="E23:E24"/>
    <mergeCell ref="L9:L10"/>
    <mergeCell ref="K23:K24"/>
    <mergeCell ref="G31:J31"/>
    <mergeCell ref="J23:J24"/>
    <mergeCell ref="J25:J26"/>
    <mergeCell ref="H25:H26"/>
    <mergeCell ref="I25:I26"/>
    <mergeCell ref="J11:J12"/>
    <mergeCell ref="H21:H22"/>
    <mergeCell ref="I21:I22"/>
    <mergeCell ref="F13:F14"/>
    <mergeCell ref="G13:G14"/>
    <mergeCell ref="H13:H14"/>
    <mergeCell ref="I13:I14"/>
    <mergeCell ref="J13:J14"/>
    <mergeCell ref="L11:L12"/>
    <mergeCell ref="K13:K14"/>
    <mergeCell ref="K11:K12"/>
    <mergeCell ref="A29:A30"/>
    <mergeCell ref="C29:C30"/>
    <mergeCell ref="D29:D30"/>
    <mergeCell ref="E29:E30"/>
    <mergeCell ref="L13:L14"/>
    <mergeCell ref="L7:L8"/>
    <mergeCell ref="A13:A14"/>
    <mergeCell ref="C13:C14"/>
    <mergeCell ref="D13:D14"/>
    <mergeCell ref="E13:E14"/>
    <mergeCell ref="J29:J30"/>
    <mergeCell ref="K29:K30"/>
    <mergeCell ref="F29:F30"/>
    <mergeCell ref="G29:G30"/>
    <mergeCell ref="H29:H30"/>
    <mergeCell ref="I29:I30"/>
  </mergeCells>
  <printOptions horizontalCentered="1"/>
  <pageMargins left="0.07874015748031496" right="0" top="0.1968503937007874" bottom="0.15748031496062992" header="0.1968503937007874" footer="0.1574803149606299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Shakhes a</dc:creator>
  <cp:keywords/>
  <dc:description/>
  <cp:lastModifiedBy>reza dastyari</cp:lastModifiedBy>
  <cp:lastPrinted>2010-09-27T06:17:23Z</cp:lastPrinted>
  <dcterms:created xsi:type="dcterms:W3CDTF">2006-08-10T05:53:26Z</dcterms:created>
  <dcterms:modified xsi:type="dcterms:W3CDTF">2018-01-31T11:12:07Z</dcterms:modified>
  <cp:category/>
  <cp:version/>
  <cp:contentType/>
  <cp:contentStatus/>
</cp:coreProperties>
</file>